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pharris\Desktop\"/>
    </mc:Choice>
  </mc:AlternateContent>
  <xr:revisionPtr revIDLastSave="0" documentId="8_{A60D4B8B-103D-4AD7-B446-FB5DB721E48A}" xr6:coauthVersionLast="47" xr6:coauthVersionMax="47" xr10:uidLastSave="{00000000-0000-0000-0000-000000000000}"/>
  <bookViews>
    <workbookView xWindow="-16560" yWindow="-103" windowWidth="16663" windowHeight="8863" firstSheet="4" activeTab="5" xr2:uid="{00000000-000D-0000-FFFF-FFFF00000000}"/>
  </bookViews>
  <sheets>
    <sheet name="Mileage Reimbursement Alternati" sheetId="6" r:id="rId1"/>
    <sheet name="Confidentiality Statement" sheetId="4" r:id="rId2"/>
    <sheet name="Instructions" sheetId="3" r:id="rId3"/>
    <sheet name="Institution Savings Calculator" sheetId="1" r:id="rId4"/>
    <sheet name="Single Trip Calculator" sheetId="2" r:id="rId5"/>
    <sheet name="Sample Travel Policy1" sheetId="7" r:id="rId6"/>
  </sheets>
  <definedNames>
    <definedName name="_xlnm.Print_Area" localSheetId="3">'Institution Savings Calculator'!$B$2:$O$28</definedName>
    <definedName name="_xlnm.Print_Area" localSheetId="4">'Single Trip Calculator'!$B$2:$O$29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G29" i="1"/>
  <c r="G25" i="1"/>
  <c r="M10" i="1"/>
  <c r="M8" i="1" s="1"/>
  <c r="M29" i="1" s="1"/>
  <c r="M28" i="2"/>
  <c r="G27" i="2"/>
  <c r="M26" i="2"/>
  <c r="M27" i="2" s="1"/>
  <c r="G26" i="2"/>
  <c r="G23" i="2"/>
  <c r="G28" i="1" l="1"/>
  <c r="M25" i="1"/>
  <c r="M30" i="1" s="1"/>
  <c r="M23" i="2"/>
  <c r="K21" i="2" s="1"/>
  <c r="I20" i="2" l="1"/>
  <c r="H21" i="2"/>
  <c r="I22" i="1" l="1"/>
  <c r="G23" i="1" l="1"/>
  <c r="J23" i="1"/>
</calcChain>
</file>

<file path=xl/sharedStrings.xml><?xml version="1.0" encoding="utf-8"?>
<sst xmlns="http://schemas.openxmlformats.org/spreadsheetml/2006/main" count="80" uniqueCount="63">
  <si>
    <t xml:space="preserve">Car Rental Vs Mileage Reimbursement </t>
  </si>
  <si>
    <t>Institutions are recognizing many benefits of renting a car instead of using employees’ personal vehicles when they need to travel for work, including: </t>
  </si>
  <si>
    <t>**  Save money by renting vehicles (often at discounted corporate rates) instead of paying for mileage reimbursement.</t>
  </si>
  <si>
    <t>**  Reducing insurance and liability risk for employees.</t>
  </si>
  <si>
    <t>**  Providing reliable, late-model vehicles with modern safety features.</t>
  </si>
  <si>
    <t>**  Representing your institution’s brand with professionalism. When your employees rent a vehicle from Enterprise or National, you can be confident their rental vehicles will be clean and damage-free.</t>
  </si>
  <si>
    <t xml:space="preserve">The following tabs will allow you to decide which method of travel is fiscally responsible for your institution. We have also included a "Travel Policy" sample for your review and utilization if needed.  </t>
  </si>
  <si>
    <t>Confidentiality Agreement</t>
  </si>
  <si>
    <r>
      <t xml:space="preserve">This cost analysis tool (the “Tool”) is being provided for your convenience in evaluating the potential benefits that may be realized by renting vehicles at Enterprise’s vehicle rental locations at varying facilities in the same city.
It is being provided for your internal evaluation purposes only, and shall be held, used and maintained in confidence accordingly.  The Tool and the analysis and comparisons derived therefrom, are based on Enterprise’s reasonable efforts in compiling such data and information and are being provided to you on an “As Is” basis with no warranties as to their completeness, accuracy or usefulness for any purpose.  Your receipt and use of the Tool shall be deemed to be your acknowledgement of these terms, and you agree to hold harmless Enterprise Holdings, Inc., and its subsidiaries and affiliates, and their respective officers and employees, from and against any and all liability whatsoever in connection with your use of and reliance on the Tool.  You agree that the Tool and all prior and subsequent discussions, communications and disclosures relating thereto are and at all times shall be deemed to be Confidential.
As such, you agree to keep the Tool and the technology relating to the Tool confidential and will not disclose any information regarding same except to your employees or agents who require the information contained herein and therein for purposes of the evaluation, and subject only to those agreeing to be bound by the confidentiality requirements described herein to the same extent and on the same basis as these obligations are accepted by you.  
All data and findings from the use of this Tool should be considered estimates only and non-binding.  Enterprise shall have no obligation to enter into any agreement based on the results of any benefits that may be achieved, or as may be reflected in any summary and/or findings produced using the Tool.  Any terms of any substantive business rental agreement between the parties shall be set forth in writing and signed by both parties.  No verbal representations or undertaking will have any legal or binding effect unless and until incorporated in a definitive written agreement signed by both parties.
</t>
    </r>
    <r>
      <rPr>
        <b/>
        <i/>
        <sz val="12"/>
        <color theme="1"/>
        <rFont val="Calibri"/>
        <family val="2"/>
        <scheme val="minor"/>
      </rPr>
      <t>No part of the Tool and/or the document comprising the Tool may be reproduced in whole or in part, or made available to any third party, without the express prior written permission of Enterprise Holdings, Inc.</t>
    </r>
  </si>
  <si>
    <t>EHI MILEAGE CALCULATOR INSTRUCTIONS</t>
  </si>
  <si>
    <t>This EHI mileage calculator tool provides a simple way to calculate the potential savings based on adoption and utilization of the current E&amp;I Enterprise/National agreement (CNR01494) vs utilization of employee mileage reimbursement.</t>
  </si>
  <si>
    <t>Institution Savings Calculator</t>
  </si>
  <si>
    <r>
      <t xml:space="preserve">Click the Total Savings Calculator tab and input your current mileage reimbursement expense data to calculate the potential savings of renting vs. mileage reimbursement.
</t>
    </r>
    <r>
      <rPr>
        <i/>
        <sz val="11"/>
        <rFont val="Calibri"/>
        <family val="2"/>
        <scheme val="minor"/>
      </rPr>
      <t>Several cells have been prepopulate based on industry averages, but they can be changed to include institution specific data.</t>
    </r>
  </si>
  <si>
    <t>Single Trip Calculator</t>
  </si>
  <si>
    <r>
      <t>Click the Single Trip Calculator tab and input the details for a specific trip to calculate the most cost effective option (vehicle rental or mileage reimbursement).</t>
    </r>
    <r>
      <rPr>
        <sz val="11"/>
        <color rgb="FFFF0000"/>
        <rFont val="Calibri"/>
        <family val="2"/>
        <scheme val="minor"/>
      </rPr>
      <t xml:space="preserve"> </t>
    </r>
  </si>
  <si>
    <r>
      <rPr>
        <b/>
        <i/>
        <sz val="18"/>
        <color theme="1"/>
        <rFont val="Calibri"/>
        <family val="2"/>
        <scheme val="minor"/>
      </rPr>
      <t>Mileage Reimbursement Alternative</t>
    </r>
    <r>
      <rPr>
        <b/>
        <sz val="18"/>
        <color theme="1"/>
        <rFont val="Calibri"/>
        <family val="2"/>
        <scheme val="minor"/>
      </rPr>
      <t xml:space="preserve">
Savings Calculator</t>
    </r>
  </si>
  <si>
    <t>Enter Data in Cells This Color</t>
  </si>
  <si>
    <t>Client Data Results</t>
  </si>
  <si>
    <t>Calculated Results</t>
  </si>
  <si>
    <t>Actual Dollars Reimbursed</t>
  </si>
  <si>
    <r>
      <t xml:space="preserve">Number of Rental Days 
(Total Miles </t>
    </r>
    <r>
      <rPr>
        <b/>
        <sz val="11"/>
        <color theme="1"/>
        <rFont val="Calibri"/>
        <family val="2"/>
      </rPr>
      <t>÷</t>
    </r>
    <r>
      <rPr>
        <b/>
        <sz val="11"/>
        <color theme="1"/>
        <rFont val="Calibri"/>
        <family val="2"/>
        <scheme val="minor"/>
      </rPr>
      <t xml:space="preserve"> Avg Miles per Day)</t>
    </r>
  </si>
  <si>
    <t>Average Miles per Day</t>
  </si>
  <si>
    <t>Per Mile Reimbursement Rate</t>
  </si>
  <si>
    <t>Miles Reimbursed</t>
  </si>
  <si>
    <t>IRS Standard Reminbursement Rate</t>
  </si>
  <si>
    <t>Input Variables for Simulator</t>
  </si>
  <si>
    <t>Midsize Sedan Daily Rate</t>
  </si>
  <si>
    <t xml:space="preserve"> Avg Fuel Cost per Gallon</t>
  </si>
  <si>
    <t>Estimated MPG Achieved</t>
  </si>
  <si>
    <t>Rental Tax/Surcharge %</t>
  </si>
  <si>
    <t>Find Current Fuel Prices: http://www.gasbuddy.com/charts</t>
  </si>
  <si>
    <t>Simulator Results and Savings Calculator</t>
  </si>
  <si>
    <t>Lowest Cost:</t>
  </si>
  <si>
    <t>$ Savings</t>
  </si>
  <si>
    <t>% Savings</t>
  </si>
  <si>
    <t>Mileage Reimbursement Cost</t>
  </si>
  <si>
    <t>Mileage Reimbursement Alternative
with Enterprise</t>
  </si>
  <si>
    <t>This is based on institutional data entered above.</t>
  </si>
  <si>
    <t>Calculation above  =  (Cost of rental X rental days) + refuel cost</t>
  </si>
  <si>
    <t>Mileage Driven</t>
  </si>
  <si>
    <t>Per Day Estimated Rental Cost</t>
  </si>
  <si>
    <t>Reimbursement Rate</t>
  </si>
  <si>
    <t>Number of Days</t>
  </si>
  <si>
    <t>Cost Per Mile</t>
  </si>
  <si>
    <t>Total Days in Trip</t>
  </si>
  <si>
    <t>USA Avg Fuel Cost per Gallon</t>
  </si>
  <si>
    <t>Single Trip Simulator Results and Savings Calculator</t>
  </si>
  <si>
    <t>Calculated by multiplying mileage driven by reimbursement rate</t>
  </si>
  <si>
    <r>
      <t xml:space="preserve">Calculation below  </t>
    </r>
    <r>
      <rPr>
        <sz val="9"/>
        <color theme="1"/>
        <rFont val="Calibri"/>
        <family val="2"/>
      </rPr>
      <t>•</t>
    </r>
    <r>
      <rPr>
        <i/>
        <sz val="9"/>
        <color theme="1"/>
        <rFont val="Calibri"/>
        <family val="2"/>
        <scheme val="minor"/>
      </rPr>
      <t xml:space="preserve">  Refueling = ( Mileage Driven </t>
    </r>
    <r>
      <rPr>
        <b/>
        <sz val="9"/>
        <color theme="1"/>
        <rFont val="Calibri"/>
        <family val="2"/>
      </rPr>
      <t>∕</t>
    </r>
    <r>
      <rPr>
        <i/>
        <sz val="9"/>
        <color theme="1"/>
        <rFont val="Calibri"/>
        <family val="2"/>
        <scheme val="minor"/>
      </rPr>
      <t xml:space="preserve"> Cost/gal ) </t>
    </r>
    <r>
      <rPr>
        <b/>
        <i/>
        <sz val="9"/>
        <color theme="1"/>
        <rFont val="Calibri"/>
        <family val="2"/>
        <scheme val="minor"/>
      </rPr>
      <t>X</t>
    </r>
    <r>
      <rPr>
        <i/>
        <sz val="9"/>
        <color theme="1"/>
        <rFont val="Calibri"/>
        <family val="2"/>
        <scheme val="minor"/>
      </rPr>
      <t xml:space="preserve"> MPG</t>
    </r>
  </si>
  <si>
    <t>Daily Rate x Number of Days</t>
  </si>
  <si>
    <t>Taxes/Surcharges</t>
  </si>
  <si>
    <t>Refueling</t>
  </si>
  <si>
    <t>Mileage Reimbursement Policy</t>
  </si>
  <si>
    <t>Purpose:</t>
  </si>
  <si>
    <t>Outline the policy on driving for business purposes. The goal is to minimize costs and assets while establishing a standard for authorized business expenses. It is company policy to reimburse employees for allowable mileage or rental car expenses.</t>
  </si>
  <si>
    <t>General Policy Statement:</t>
  </si>
  <si>
    <t>For travel less than 100 miles/day, employees may utilize their own vehicles and receive mileage reimbursement.</t>
  </si>
  <si>
    <t>For travel greater than or equal to 100 miles/day, employees must rent a vehicle.</t>
  </si>
  <si>
    <t>If an employee elects to use their personal vehicle, the maximum reimbursement is $65.50/day ($0.655 x 100).</t>
  </si>
  <si>
    <t>Process:</t>
  </si>
  <si>
    <t>Effective immediately, Enterprise Rent-A-Car will provide rental vehicles employees in North America for certain business travel in lieu of reimbursing for mileage.  Rentals are available to any employee who is eligible to receive the mileage allowance that plans to travel more than 100 miles in a 24-hour period or average more than 100 miles per day on a longer trip. For trips of less than 100 miles, eligible employees should continue to use their personal vehicle and have their mileage reimbursed through an expense report.  If an employee decides to use their personal vehicle for a trip that averages more than 100 miles per day, their maximum reimbursement is $65.50/day ($0.655 x 100).</t>
  </si>
  <si>
    <t>Reservations:</t>
  </si>
  <si>
    <t>Insert preferred booking instructions here (Enterprise can provide a custom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</si>
</sst>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0"/>
  </numFmts>
  <fonts count="36"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b/>
      <i/>
      <sz val="11"/>
      <color theme="1"/>
      <name val="Calibri"/>
      <family val="2"/>
      <scheme val="minor"/>
    </font>
    <font>
      <b/>
      <i/>
      <sz val="12"/>
      <color theme="1"/>
      <name val="Calibri"/>
      <family val="2"/>
      <scheme val="minor"/>
    </font>
    <font>
      <sz val="16"/>
      <color theme="1"/>
      <name val="Calibri"/>
      <family val="2"/>
      <scheme val="minor"/>
    </font>
    <font>
      <u/>
      <sz val="11"/>
      <color theme="10"/>
      <name val="Calibri"/>
      <family val="2"/>
      <scheme val="minor"/>
    </font>
    <font>
      <b/>
      <i/>
      <u/>
      <sz val="11"/>
      <color theme="10"/>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b/>
      <i/>
      <sz val="9"/>
      <color theme="1"/>
      <name val="Calibri"/>
      <family val="2"/>
      <scheme val="minor"/>
    </font>
    <font>
      <sz val="9"/>
      <color theme="1"/>
      <name val="Calibri"/>
      <family val="2"/>
    </font>
    <font>
      <b/>
      <sz val="9"/>
      <color theme="1"/>
      <name val="Calibri"/>
      <family val="2"/>
    </font>
    <font>
      <sz val="8"/>
      <color theme="1"/>
      <name val="Calibri"/>
      <family val="2"/>
      <scheme val="minor"/>
    </font>
    <font>
      <b/>
      <sz val="10"/>
      <color theme="1"/>
      <name val="Calibri"/>
      <family val="2"/>
      <scheme val="minor"/>
    </font>
    <font>
      <b/>
      <sz val="18"/>
      <color theme="1"/>
      <name val="Calibri"/>
      <family val="2"/>
      <scheme val="minor"/>
    </font>
    <font>
      <b/>
      <i/>
      <sz val="18"/>
      <color theme="1"/>
      <name val="Calibri"/>
      <family val="2"/>
      <scheme val="minor"/>
    </font>
    <font>
      <b/>
      <i/>
      <sz val="18"/>
      <color theme="0"/>
      <name val="Calibri"/>
      <family val="2"/>
      <scheme val="minor"/>
    </font>
    <font>
      <b/>
      <sz val="12"/>
      <name val="Calibri"/>
      <family val="2"/>
      <scheme val="minor"/>
    </font>
    <font>
      <i/>
      <sz val="12"/>
      <color theme="1"/>
      <name val="Calibri"/>
      <family val="2"/>
      <scheme val="minor"/>
    </font>
    <font>
      <b/>
      <sz val="18"/>
      <color theme="0"/>
      <name val="Calibri"/>
      <family val="2"/>
      <scheme val="minor"/>
    </font>
    <font>
      <i/>
      <sz val="11"/>
      <color rgb="FF7F7F7F"/>
      <name val="Calibri"/>
      <family val="2"/>
      <scheme val="minor"/>
    </font>
    <font>
      <sz val="11"/>
      <name val="Calibri"/>
      <family val="2"/>
      <scheme val="minor"/>
    </font>
    <font>
      <sz val="11"/>
      <color rgb="FFFF0000"/>
      <name val="Calibri"/>
      <family val="2"/>
      <scheme val="minor"/>
    </font>
    <font>
      <b/>
      <sz val="11"/>
      <name val="Calibri"/>
      <family val="2"/>
      <scheme val="minor"/>
    </font>
    <font>
      <b/>
      <sz val="11"/>
      <color theme="1"/>
      <name val="Calibri"/>
      <family val="2"/>
    </font>
    <font>
      <i/>
      <sz val="11"/>
      <name val="Calibri"/>
      <family val="2"/>
      <scheme val="minor"/>
    </font>
    <font>
      <sz val="18"/>
      <color theme="1"/>
      <name val="Calibri"/>
      <family val="2"/>
      <scheme val="minor"/>
    </font>
    <font>
      <b/>
      <u/>
      <sz val="11"/>
      <color rgb="FF000000"/>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136433"/>
        <bgColor indexed="64"/>
      </patternFill>
    </fill>
    <fill>
      <patternFill patternType="solid">
        <fgColor rgb="FFFDE9D9"/>
        <bgColor indexed="64"/>
      </patternFill>
    </fill>
    <fill>
      <patternFill patternType="solid">
        <fgColor rgb="FF00B050"/>
        <bgColor indexed="64"/>
      </patternFill>
    </fill>
    <fill>
      <patternFill patternType="solid">
        <fgColor theme="4" tint="0.79998168889431442"/>
        <bgColor indexed="64"/>
      </patternFill>
    </fill>
    <fill>
      <patternFill patternType="solid">
        <fgColor theme="6"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8" fillId="0" borderId="0" applyNumberFormat="0" applyFill="0" applyBorder="0" applyAlignment="0" applyProtection="0"/>
    <xf numFmtId="0" fontId="25" fillId="0" borderId="0" applyNumberFormat="0" applyFill="0" applyBorder="0" applyAlignment="0" applyProtection="0"/>
  </cellStyleXfs>
  <cellXfs count="143">
    <xf numFmtId="0" fontId="0" fillId="0" borderId="0" xfId="0"/>
    <xf numFmtId="0" fontId="0" fillId="2" borderId="0" xfId="0" applyFill="1" applyAlignment="1">
      <alignment vertical="center"/>
    </xf>
    <xf numFmtId="0" fontId="7" fillId="2" borderId="0" xfId="0" applyFon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9" fontId="0" fillId="2" borderId="0" xfId="0" applyNumberFormat="1" applyFill="1" applyAlignment="1">
      <alignment horizontal="center" vertical="center"/>
    </xf>
    <xf numFmtId="0" fontId="10" fillId="2" borderId="0" xfId="0" applyFont="1" applyFill="1" applyAlignment="1">
      <alignment horizontal="center" vertical="center"/>
    </xf>
    <xf numFmtId="0" fontId="12" fillId="2" borderId="0" xfId="0" applyFont="1" applyFill="1" applyAlignment="1">
      <alignment horizontal="center" vertical="center"/>
    </xf>
    <xf numFmtId="0" fontId="3" fillId="2" borderId="0" xfId="0" applyFont="1" applyFill="1" applyAlignment="1">
      <alignment horizontal="center" vertical="center"/>
    </xf>
    <xf numFmtId="0" fontId="17" fillId="2" borderId="0" xfId="0" applyFont="1" applyFill="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5" fillId="3" borderId="10" xfId="0" applyFont="1" applyFill="1" applyBorder="1" applyAlignment="1">
      <alignment horizontal="right" vertical="center"/>
    </xf>
    <xf numFmtId="0" fontId="7" fillId="3" borderId="11" xfId="0" applyFont="1" applyFill="1" applyBorder="1" applyAlignment="1">
      <alignment horizontal="center" vertical="center"/>
    </xf>
    <xf numFmtId="0" fontId="7" fillId="3" borderId="0" xfId="0" applyFont="1" applyFill="1" applyAlignment="1">
      <alignment horizontal="center" vertical="center"/>
    </xf>
    <xf numFmtId="0" fontId="7" fillId="3" borderId="12"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8" fillId="2" borderId="0" xfId="0" applyFont="1" applyFill="1" applyAlignment="1">
      <alignment horizontal="center" vertical="center"/>
    </xf>
    <xf numFmtId="0" fontId="22" fillId="11" borderId="2" xfId="0" applyFont="1" applyFill="1" applyBorder="1" applyAlignment="1">
      <alignment horizontal="center" vertical="center"/>
    </xf>
    <xf numFmtId="0" fontId="22" fillId="11" borderId="3" xfId="0" applyFont="1" applyFill="1" applyBorder="1" applyAlignment="1">
      <alignment horizontal="center" vertical="center"/>
    </xf>
    <xf numFmtId="0" fontId="0" fillId="0" borderId="0" xfId="0" applyAlignment="1">
      <alignment wrapText="1"/>
    </xf>
    <xf numFmtId="0" fontId="1" fillId="2" borderId="0" xfId="0" applyFont="1" applyFill="1" applyAlignment="1">
      <alignment vertical="center"/>
    </xf>
    <xf numFmtId="0" fontId="23" fillId="0" borderId="1" xfId="0" applyFont="1" applyBorder="1" applyAlignment="1">
      <alignment wrapText="1"/>
    </xf>
    <xf numFmtId="0" fontId="24" fillId="12" borderId="1" xfId="0" applyFont="1" applyFill="1" applyBorder="1" applyAlignment="1">
      <alignment vertical="center"/>
    </xf>
    <xf numFmtId="0" fontId="11" fillId="8" borderId="1" xfId="0" applyFont="1" applyFill="1" applyBorder="1" applyAlignment="1">
      <alignment wrapText="1"/>
    </xf>
    <xf numFmtId="0" fontId="26" fillId="2" borderId="1" xfId="2" applyFont="1" applyFill="1" applyBorder="1" applyAlignment="1">
      <alignment vertical="center" wrapText="1"/>
    </xf>
    <xf numFmtId="0" fontId="11" fillId="8" borderId="1" xfId="0" applyFont="1" applyFill="1" applyBorder="1" applyAlignment="1">
      <alignment horizontal="left" wrapText="1"/>
    </xf>
    <xf numFmtId="0" fontId="0" fillId="0" borderId="1" xfId="0" applyBorder="1" applyAlignment="1">
      <alignment horizontal="left" vertical="center" wrapText="1"/>
    </xf>
    <xf numFmtId="0" fontId="28" fillId="0" borderId="1" xfId="0" applyFont="1" applyBorder="1" applyAlignment="1">
      <alignment wrapText="1"/>
    </xf>
    <xf numFmtId="164" fontId="22" fillId="11" borderId="7" xfId="0" applyNumberFormat="1" applyFont="1" applyFill="1" applyBorder="1" applyAlignment="1">
      <alignment horizontal="center" vertical="center"/>
    </xf>
    <xf numFmtId="10" fontId="22" fillId="11" borderId="7" xfId="0" applyNumberFormat="1" applyFont="1" applyFill="1" applyBorder="1" applyAlignment="1">
      <alignment horizontal="center" vertical="center"/>
    </xf>
    <xf numFmtId="0" fontId="31" fillId="14" borderId="8" xfId="0" applyFont="1" applyFill="1" applyBorder="1"/>
    <xf numFmtId="0" fontId="31" fillId="14" borderId="9" xfId="0" applyFont="1" applyFill="1" applyBorder="1"/>
    <xf numFmtId="0" fontId="0" fillId="14" borderId="9" xfId="0" applyFill="1" applyBorder="1"/>
    <xf numFmtId="0" fontId="0" fillId="14" borderId="10" xfId="0" applyFill="1" applyBorder="1"/>
    <xf numFmtId="0" fontId="0" fillId="15" borderId="11" xfId="0" applyFill="1" applyBorder="1"/>
    <xf numFmtId="0" fontId="0" fillId="15" borderId="0" xfId="0" applyFill="1"/>
    <xf numFmtId="0" fontId="0" fillId="15" borderId="12" xfId="0" applyFill="1" applyBorder="1"/>
    <xf numFmtId="0" fontId="0" fillId="15" borderId="13" xfId="0" applyFill="1" applyBorder="1"/>
    <xf numFmtId="0" fontId="0" fillId="15" borderId="14" xfId="0" applyFill="1" applyBorder="1"/>
    <xf numFmtId="0" fontId="0" fillId="15" borderId="15" xfId="0" applyFill="1" applyBorder="1"/>
    <xf numFmtId="0" fontId="0" fillId="16" borderId="0" xfId="0" applyFill="1"/>
    <xf numFmtId="0" fontId="32" fillId="16" borderId="0" xfId="0" applyFont="1" applyFill="1" applyAlignment="1">
      <alignment wrapText="1"/>
    </xf>
    <xf numFmtId="0" fontId="34" fillId="16" borderId="0" xfId="0" applyFont="1" applyFill="1" applyAlignment="1">
      <alignment wrapText="1"/>
    </xf>
    <xf numFmtId="0" fontId="33" fillId="16" borderId="0" xfId="0" applyFont="1" applyFill="1" applyAlignment="1">
      <alignment wrapText="1"/>
    </xf>
    <xf numFmtId="0" fontId="0" fillId="16" borderId="0" xfId="0" applyFill="1" applyAlignment="1">
      <alignment wrapText="1"/>
    </xf>
    <xf numFmtId="0" fontId="35" fillId="16" borderId="0" xfId="0" applyFont="1" applyFill="1" applyAlignment="1">
      <alignment wrapText="1"/>
    </xf>
    <xf numFmtId="0" fontId="13" fillId="9" borderId="28" xfId="0" applyFont="1" applyFill="1" applyBorder="1" applyAlignment="1">
      <alignment horizontal="center" vertical="center"/>
    </xf>
    <xf numFmtId="0" fontId="13" fillId="9" borderId="29" xfId="0" applyFont="1" applyFill="1" applyBorder="1" applyAlignment="1">
      <alignment horizontal="center" vertical="center"/>
    </xf>
    <xf numFmtId="0" fontId="13" fillId="9" borderId="30" xfId="0" applyFont="1" applyFill="1" applyBorder="1" applyAlignment="1">
      <alignment horizontal="center" vertical="center"/>
    </xf>
    <xf numFmtId="0" fontId="13" fillId="10" borderId="31" xfId="0" applyFont="1" applyFill="1" applyBorder="1" applyAlignment="1">
      <alignment horizontal="center" vertical="center"/>
    </xf>
    <xf numFmtId="0" fontId="13" fillId="10" borderId="32" xfId="0" applyFont="1" applyFill="1" applyBorder="1" applyAlignment="1">
      <alignment horizontal="center" vertical="center"/>
    </xf>
    <xf numFmtId="0" fontId="13" fillId="10" borderId="33" xfId="0" applyFont="1" applyFill="1" applyBorder="1" applyAlignment="1">
      <alignment horizontal="center" vertical="center"/>
    </xf>
    <xf numFmtId="0" fontId="18" fillId="2" borderId="16" xfId="0" applyFont="1" applyFill="1" applyBorder="1" applyAlignment="1">
      <alignment horizontal="center" vertical="center"/>
    </xf>
    <xf numFmtId="165" fontId="10" fillId="2" borderId="19" xfId="0" applyNumberFormat="1" applyFont="1" applyFill="1" applyBorder="1" applyAlignment="1">
      <alignment horizontal="center" vertical="center"/>
    </xf>
    <xf numFmtId="165" fontId="10" fillId="2" borderId="21" xfId="0" applyNumberFormat="1" applyFont="1" applyFill="1" applyBorder="1" applyAlignment="1">
      <alignment horizontal="center" vertical="center"/>
    </xf>
    <xf numFmtId="3" fontId="10" fillId="2" borderId="19" xfId="0" applyNumberFormat="1" applyFont="1" applyFill="1" applyBorder="1" applyAlignment="1">
      <alignment horizontal="center" vertical="center"/>
    </xf>
    <xf numFmtId="3" fontId="10" fillId="2" borderId="21" xfId="0" applyNumberFormat="1" applyFont="1" applyFill="1" applyBorder="1" applyAlignment="1">
      <alignment horizontal="center" vertical="center"/>
    </xf>
    <xf numFmtId="0" fontId="18" fillId="2" borderId="1" xfId="0" applyFont="1" applyFill="1" applyBorder="1" applyAlignment="1">
      <alignment horizontal="center" vertical="center"/>
    </xf>
    <xf numFmtId="3" fontId="10" fillId="2" borderId="16"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xf>
    <xf numFmtId="164" fontId="10" fillId="2" borderId="22" xfId="0" applyNumberFormat="1" applyFont="1" applyFill="1" applyBorder="1" applyAlignment="1">
      <alignment horizontal="center" vertical="center"/>
    </xf>
    <xf numFmtId="164" fontId="10" fillId="2" borderId="36" xfId="0" applyNumberFormat="1"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3" fontId="0" fillId="0" borderId="1" xfId="0" applyNumberFormat="1" applyBorder="1" applyAlignment="1">
      <alignment horizontal="center" vertical="center"/>
    </xf>
    <xf numFmtId="164" fontId="0" fillId="4" borderId="19" xfId="0" applyNumberFormat="1" applyFill="1" applyBorder="1" applyAlignment="1" applyProtection="1">
      <alignment horizontal="center" vertical="center"/>
      <protection locked="0"/>
    </xf>
    <xf numFmtId="164" fontId="0" fillId="4" borderId="21" xfId="0" applyNumberFormat="1" applyFill="1" applyBorder="1" applyAlignment="1" applyProtection="1">
      <alignment horizontal="center" vertical="center"/>
      <protection locked="0"/>
    </xf>
    <xf numFmtId="3" fontId="0" fillId="4" borderId="19" xfId="0" applyNumberFormat="1" applyFill="1" applyBorder="1" applyAlignment="1" applyProtection="1">
      <alignment horizontal="center" vertical="center"/>
      <protection locked="0"/>
    </xf>
    <xf numFmtId="3" fontId="0" fillId="4" borderId="21" xfId="0" applyNumberForma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9" fillId="8" borderId="19" xfId="1" applyFont="1" applyFill="1" applyBorder="1" applyAlignment="1">
      <alignment horizontal="center" vertical="center"/>
    </xf>
    <xf numFmtId="0" fontId="9" fillId="8" borderId="20" xfId="1" applyFont="1" applyFill="1" applyBorder="1" applyAlignment="1">
      <alignment horizontal="center" vertical="center"/>
    </xf>
    <xf numFmtId="0" fontId="9" fillId="8" borderId="21" xfId="1" applyFont="1" applyFill="1" applyBorder="1" applyAlignment="1">
      <alignment horizontal="center" vertical="center"/>
    </xf>
    <xf numFmtId="165" fontId="0" fillId="13" borderId="19" xfId="0" applyNumberFormat="1" applyFill="1" applyBorder="1" applyAlignment="1" applyProtection="1">
      <alignment horizontal="center" vertical="center"/>
      <protection locked="0"/>
    </xf>
    <xf numFmtId="165" fontId="0" fillId="13" borderId="21" xfId="0" applyNumberFormat="1" applyFill="1" applyBorder="1" applyAlignment="1" applyProtection="1">
      <alignment horizontal="center" vertical="center"/>
      <protection locked="0"/>
    </xf>
    <xf numFmtId="0" fontId="19" fillId="3" borderId="9" xfId="0" applyFont="1" applyFill="1" applyBorder="1" applyAlignment="1">
      <alignment horizontal="center" vertical="center" wrapText="1"/>
    </xf>
    <xf numFmtId="0" fontId="19" fillId="3" borderId="9" xfId="0" applyFont="1" applyFill="1" applyBorder="1" applyAlignment="1">
      <alignment horizontal="center" vertical="center"/>
    </xf>
    <xf numFmtId="0" fontId="19" fillId="3" borderId="0" xfId="0" applyFont="1" applyFill="1" applyAlignment="1">
      <alignment horizontal="center" vertical="center"/>
    </xf>
    <xf numFmtId="0" fontId="19" fillId="3" borderId="1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11" fillId="9" borderId="23" xfId="0" applyFont="1" applyFill="1" applyBorder="1" applyAlignment="1">
      <alignment horizontal="center" vertical="center"/>
    </xf>
    <xf numFmtId="0" fontId="11" fillId="9" borderId="24" xfId="0" applyFont="1" applyFill="1" applyBorder="1" applyAlignment="1">
      <alignment horizontal="center" vertical="center"/>
    </xf>
    <xf numFmtId="0" fontId="11" fillId="9" borderId="34" xfId="0" applyFont="1" applyFill="1" applyBorder="1" applyAlignment="1">
      <alignment horizontal="center" vertical="center"/>
    </xf>
    <xf numFmtId="0" fontId="11" fillId="9" borderId="17" xfId="0" applyFont="1" applyFill="1" applyBorder="1" applyAlignment="1">
      <alignment horizontal="center" vertical="center"/>
    </xf>
    <xf numFmtId="164" fontId="3" fillId="9" borderId="24" xfId="0" applyNumberFormat="1" applyFont="1" applyFill="1" applyBorder="1" applyAlignment="1">
      <alignment horizontal="center" vertical="center"/>
    </xf>
    <xf numFmtId="0" fontId="3" fillId="9" borderId="25"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35" xfId="0" applyFont="1" applyFill="1" applyBorder="1" applyAlignment="1">
      <alignment horizontal="center" vertical="center"/>
    </xf>
    <xf numFmtId="0" fontId="11" fillId="10" borderId="23"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34"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 fillId="2" borderId="1" xfId="0" applyFont="1" applyFill="1" applyBorder="1" applyAlignment="1">
      <alignment horizontal="center" vertical="center"/>
    </xf>
    <xf numFmtId="164" fontId="0" fillId="4" borderId="1" xfId="0" applyNumberForma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9" fontId="0" fillId="13" borderId="1" xfId="0" applyNumberFormat="1" applyFill="1" applyBorder="1" applyAlignment="1" applyProtection="1">
      <alignment horizontal="center" vertical="center"/>
      <protection locked="0"/>
    </xf>
    <xf numFmtId="0" fontId="4" fillId="5" borderId="1" xfId="0" applyFont="1" applyFill="1" applyBorder="1" applyAlignment="1">
      <alignment horizontal="center" vertical="center"/>
    </xf>
    <xf numFmtId="164" fontId="3" fillId="10" borderId="24" xfId="0" applyNumberFormat="1" applyFont="1" applyFill="1" applyBorder="1" applyAlignment="1">
      <alignment horizontal="center" vertical="center"/>
    </xf>
    <xf numFmtId="0" fontId="3" fillId="10" borderId="25"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35" xfId="0" applyFont="1" applyFill="1" applyBorder="1" applyAlignment="1">
      <alignment horizontal="center" vertical="center"/>
    </xf>
    <xf numFmtId="0" fontId="21" fillId="6" borderId="5"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4" fillId="7" borderId="8" xfId="0" applyFont="1" applyFill="1" applyBorder="1" applyAlignment="1">
      <alignment horizontal="right" vertical="center"/>
    </xf>
    <xf numFmtId="0" fontId="4" fillId="7" borderId="9" xfId="0" applyFont="1" applyFill="1" applyBorder="1" applyAlignment="1">
      <alignment horizontal="right" vertical="center"/>
    </xf>
    <xf numFmtId="0" fontId="4" fillId="7" borderId="9" xfId="0" applyFont="1" applyFill="1" applyBorder="1" applyAlignment="1">
      <alignment horizontal="left" vertical="center"/>
    </xf>
    <xf numFmtId="0" fontId="4" fillId="7" borderId="10" xfId="0" applyFont="1" applyFill="1" applyBorder="1" applyAlignment="1">
      <alignment horizontal="left" vertical="center"/>
    </xf>
    <xf numFmtId="164" fontId="22" fillId="11" borderId="3" xfId="0" applyNumberFormat="1" applyFont="1" applyFill="1" applyBorder="1" applyAlignment="1">
      <alignment horizontal="center" vertical="center"/>
    </xf>
    <xf numFmtId="10" fontId="22" fillId="11" borderId="3" xfId="0" applyNumberFormat="1" applyFont="1" applyFill="1" applyBorder="1" applyAlignment="1">
      <alignment horizontal="center" vertical="center"/>
    </xf>
    <xf numFmtId="10" fontId="22" fillId="11" borderId="4" xfId="0" applyNumberFormat="1" applyFont="1" applyFill="1" applyBorder="1" applyAlignment="1">
      <alignment horizontal="center" vertical="center"/>
    </xf>
    <xf numFmtId="0" fontId="0" fillId="2" borderId="0" xfId="0" applyFill="1" applyAlignment="1">
      <alignment horizontal="center" vertical="center"/>
    </xf>
    <xf numFmtId="3" fontId="0" fillId="2" borderId="0" xfId="0" applyNumberFormat="1" applyFill="1" applyAlignment="1">
      <alignment horizontal="center" vertical="center"/>
    </xf>
    <xf numFmtId="165" fontId="0" fillId="4" borderId="1" xfId="0" applyNumberFormat="1" applyFill="1" applyBorder="1" applyAlignment="1" applyProtection="1">
      <alignment horizontal="center" vertical="center"/>
      <protection locked="0"/>
    </xf>
    <xf numFmtId="0" fontId="11" fillId="9" borderId="26" xfId="0" applyFont="1" applyFill="1" applyBorder="1" applyAlignment="1">
      <alignment horizontal="center" vertical="center"/>
    </xf>
    <xf numFmtId="0" fontId="11" fillId="9" borderId="18"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7" xfId="0" applyFont="1" applyFill="1" applyBorder="1" applyAlignment="1">
      <alignment horizontal="center" vertical="center"/>
    </xf>
    <xf numFmtId="0" fontId="11" fillId="10" borderId="26"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22" fillId="11" borderId="5" xfId="0" applyFont="1" applyFill="1" applyBorder="1" applyAlignment="1">
      <alignment horizontal="center" vertical="center"/>
    </xf>
    <xf numFmtId="0" fontId="22" fillId="11" borderId="7" xfId="0" applyFont="1" applyFill="1" applyBorder="1" applyAlignment="1">
      <alignment horizontal="center" vertical="center"/>
    </xf>
    <xf numFmtId="0" fontId="3" fillId="10" borderId="18" xfId="0" applyFont="1" applyFill="1" applyBorder="1" applyAlignment="1">
      <alignment horizontal="center" vertical="center"/>
    </xf>
    <xf numFmtId="0" fontId="3" fillId="10" borderId="27" xfId="0" applyFont="1" applyFill="1" applyBorder="1" applyAlignment="1">
      <alignment horizontal="center" vertical="center"/>
    </xf>
    <xf numFmtId="0" fontId="4" fillId="7" borderId="5" xfId="0" applyFont="1" applyFill="1" applyBorder="1" applyAlignment="1">
      <alignment horizontal="right" vertical="center"/>
    </xf>
    <xf numFmtId="0" fontId="4" fillId="7" borderId="6" xfId="0" applyFont="1" applyFill="1" applyBorder="1" applyAlignment="1">
      <alignment horizontal="right" vertical="center"/>
    </xf>
    <xf numFmtId="0" fontId="4" fillId="7" borderId="6" xfId="0" applyFont="1" applyFill="1" applyBorder="1" applyAlignment="1">
      <alignment horizontal="left" vertical="center"/>
    </xf>
    <xf numFmtId="0" fontId="4" fillId="7" borderId="7" xfId="0" applyFont="1" applyFill="1" applyBorder="1" applyAlignment="1">
      <alignment horizontal="left" vertical="center"/>
    </xf>
    <xf numFmtId="164" fontId="10" fillId="2" borderId="16" xfId="0" applyNumberFormat="1" applyFont="1" applyFill="1" applyBorder="1" applyAlignment="1">
      <alignment horizontal="center" vertical="center"/>
    </xf>
    <xf numFmtId="0" fontId="10" fillId="2" borderId="16" xfId="0" applyFont="1" applyFill="1" applyBorder="1" applyAlignment="1">
      <alignment horizontal="center" vertical="center"/>
    </xf>
    <xf numFmtId="3" fontId="10" fillId="2" borderId="37" xfId="0" applyNumberFormat="1" applyFont="1" applyFill="1" applyBorder="1" applyAlignment="1">
      <alignment horizontal="center" vertical="center"/>
    </xf>
    <xf numFmtId="3" fontId="10" fillId="2" borderId="38"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cellXfs>
  <cellStyles count="3">
    <cellStyle name="Explanatory Text" xfId="2" builtinId="53"/>
    <cellStyle name="Hyperlink" xfId="1" builtinId="8"/>
    <cellStyle name="Normal" xfId="0" builtinId="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161926</xdr:rowOff>
    </xdr:from>
    <xdr:to>
      <xdr:col>3</xdr:col>
      <xdr:colOff>685800</xdr:colOff>
      <xdr:row>3</xdr:row>
      <xdr:rowOff>35347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61926"/>
          <a:ext cx="2076450" cy="403646"/>
        </a:xfrm>
        <a:prstGeom prst="rect">
          <a:avLst/>
        </a:prstGeom>
      </xdr:spPr>
    </xdr:pic>
    <xdr:clientData/>
  </xdr:twoCellAnchor>
  <xdr:twoCellAnchor editAs="oneCell">
    <xdr:from>
      <xdr:col>12</xdr:col>
      <xdr:colOff>409575</xdr:colOff>
      <xdr:row>1</xdr:row>
      <xdr:rowOff>19050</xdr:rowOff>
    </xdr:from>
    <xdr:to>
      <xdr:col>14</xdr:col>
      <xdr:colOff>550641</xdr:colOff>
      <xdr:row>3</xdr:row>
      <xdr:rowOff>149225</xdr:rowOff>
    </xdr:to>
    <xdr:pic>
      <xdr:nvPicPr>
        <xdr:cNvPr id="4" name="Picture 3">
          <a:extLst>
            <a:ext uri="{FF2B5EF4-FFF2-40B4-BE49-F238E27FC236}">
              <a16:creationId xmlns:a16="http://schemas.microsoft.com/office/drawing/2014/main" id="{A1C597AE-0A6B-4FD9-99FC-C93A978BAF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7700" y="19050"/>
          <a:ext cx="1566641"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161926</xdr:rowOff>
    </xdr:from>
    <xdr:to>
      <xdr:col>3</xdr:col>
      <xdr:colOff>685800</xdr:colOff>
      <xdr:row>3</xdr:row>
      <xdr:rowOff>32172</xdr:rowOff>
    </xdr:to>
    <xdr:pic>
      <xdr:nvPicPr>
        <xdr:cNvPr id="2" name="Picture 1">
          <a:extLst>
            <a:ext uri="{FF2B5EF4-FFF2-40B4-BE49-F238E27FC236}">
              <a16:creationId xmlns:a16="http://schemas.microsoft.com/office/drawing/2014/main" id="{6F5FCB8D-F031-4331-802F-65FAA9CD00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61926"/>
          <a:ext cx="2076450" cy="403646"/>
        </a:xfrm>
        <a:prstGeom prst="rect">
          <a:avLst/>
        </a:prstGeom>
      </xdr:spPr>
    </xdr:pic>
    <xdr:clientData/>
  </xdr:twoCellAnchor>
  <xdr:twoCellAnchor editAs="oneCell">
    <xdr:from>
      <xdr:col>12</xdr:col>
      <xdr:colOff>409575</xdr:colOff>
      <xdr:row>1</xdr:row>
      <xdr:rowOff>19050</xdr:rowOff>
    </xdr:from>
    <xdr:to>
      <xdr:col>14</xdr:col>
      <xdr:colOff>547466</xdr:colOff>
      <xdr:row>3</xdr:row>
      <xdr:rowOff>142875</xdr:rowOff>
    </xdr:to>
    <xdr:pic>
      <xdr:nvPicPr>
        <xdr:cNvPr id="3" name="Picture 2">
          <a:extLst>
            <a:ext uri="{FF2B5EF4-FFF2-40B4-BE49-F238E27FC236}">
              <a16:creationId xmlns:a16="http://schemas.microsoft.com/office/drawing/2014/main" id="{07B84A3F-3685-415A-B255-73FD5995FA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43925" y="19050"/>
          <a:ext cx="1566641"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18A6-49E8-4FF9-A5A6-D73EE9072D2B}">
  <dimension ref="A1:U12"/>
  <sheetViews>
    <sheetView workbookViewId="0">
      <selection activeCell="D21" sqref="D21"/>
    </sheetView>
  </sheetViews>
  <sheetFormatPr defaultRowHeight="14.6" x14ac:dyDescent="0.4"/>
  <sheetData>
    <row r="1" spans="1:21" ht="23.15" x14ac:dyDescent="0.6">
      <c r="A1" s="33" t="s">
        <v>0</v>
      </c>
      <c r="B1" s="34"/>
      <c r="C1" s="34"/>
      <c r="D1" s="34"/>
      <c r="E1" s="35"/>
      <c r="F1" s="35"/>
      <c r="G1" s="35"/>
      <c r="H1" s="35"/>
      <c r="I1" s="35"/>
      <c r="J1" s="35"/>
      <c r="K1" s="35"/>
      <c r="L1" s="35"/>
      <c r="M1" s="35"/>
      <c r="N1" s="35"/>
      <c r="O1" s="35"/>
      <c r="P1" s="35"/>
      <c r="Q1" s="35"/>
      <c r="R1" s="35"/>
      <c r="S1" s="35"/>
      <c r="T1" s="35"/>
      <c r="U1" s="36"/>
    </row>
    <row r="2" spans="1:21" x14ac:dyDescent="0.4">
      <c r="A2" s="37"/>
      <c r="B2" s="38"/>
      <c r="C2" s="38"/>
      <c r="D2" s="38"/>
      <c r="E2" s="38"/>
      <c r="F2" s="38"/>
      <c r="G2" s="38"/>
      <c r="H2" s="38"/>
      <c r="I2" s="38"/>
      <c r="J2" s="38"/>
      <c r="K2" s="38"/>
      <c r="L2" s="38"/>
      <c r="M2" s="38"/>
      <c r="N2" s="38"/>
      <c r="O2" s="38"/>
      <c r="P2" s="38"/>
      <c r="Q2" s="38"/>
      <c r="R2" s="38"/>
      <c r="S2" s="38"/>
      <c r="T2" s="38"/>
      <c r="U2" s="39"/>
    </row>
    <row r="3" spans="1:21" x14ac:dyDescent="0.4">
      <c r="A3" s="37" t="s">
        <v>1</v>
      </c>
      <c r="B3" s="38"/>
      <c r="C3" s="38"/>
      <c r="D3" s="38"/>
      <c r="E3" s="38"/>
      <c r="F3" s="38"/>
      <c r="G3" s="38"/>
      <c r="H3" s="38"/>
      <c r="I3" s="38"/>
      <c r="J3" s="38"/>
      <c r="K3" s="38"/>
      <c r="L3" s="38"/>
      <c r="M3" s="38"/>
      <c r="N3" s="38"/>
      <c r="O3" s="38"/>
      <c r="P3" s="38"/>
      <c r="Q3" s="38"/>
      <c r="R3" s="38"/>
      <c r="S3" s="38"/>
      <c r="T3" s="38"/>
      <c r="U3" s="39"/>
    </row>
    <row r="4" spans="1:21" x14ac:dyDescent="0.4">
      <c r="A4" s="37"/>
      <c r="B4" s="38"/>
      <c r="C4" s="38"/>
      <c r="D4" s="38"/>
      <c r="E4" s="38"/>
      <c r="F4" s="38"/>
      <c r="G4" s="38"/>
      <c r="H4" s="38"/>
      <c r="I4" s="38"/>
      <c r="J4" s="38"/>
      <c r="K4" s="38"/>
      <c r="L4" s="38"/>
      <c r="M4" s="38"/>
      <c r="N4" s="38"/>
      <c r="O4" s="38"/>
      <c r="P4" s="38"/>
      <c r="Q4" s="38"/>
      <c r="R4" s="38"/>
      <c r="S4" s="38"/>
      <c r="T4" s="38"/>
      <c r="U4" s="39"/>
    </row>
    <row r="5" spans="1:21" x14ac:dyDescent="0.4">
      <c r="A5" s="37" t="s">
        <v>2</v>
      </c>
      <c r="B5" s="38"/>
      <c r="C5" s="38"/>
      <c r="D5" s="38"/>
      <c r="E5" s="38"/>
      <c r="F5" s="38"/>
      <c r="G5" s="38"/>
      <c r="H5" s="38"/>
      <c r="I5" s="38"/>
      <c r="J5" s="38"/>
      <c r="K5" s="38"/>
      <c r="L5" s="38"/>
      <c r="M5" s="38"/>
      <c r="N5" s="38"/>
      <c r="O5" s="38"/>
      <c r="P5" s="38"/>
      <c r="Q5" s="38"/>
      <c r="R5" s="38"/>
      <c r="S5" s="38"/>
      <c r="T5" s="38"/>
      <c r="U5" s="39"/>
    </row>
    <row r="6" spans="1:21" x14ac:dyDescent="0.4">
      <c r="A6" s="37" t="s">
        <v>3</v>
      </c>
      <c r="B6" s="38"/>
      <c r="C6" s="38"/>
      <c r="D6" s="38"/>
      <c r="E6" s="38"/>
      <c r="F6" s="38"/>
      <c r="G6" s="38"/>
      <c r="H6" s="38"/>
      <c r="I6" s="38"/>
      <c r="J6" s="38"/>
      <c r="K6" s="38"/>
      <c r="L6" s="38"/>
      <c r="M6" s="38"/>
      <c r="N6" s="38"/>
      <c r="O6" s="38"/>
      <c r="P6" s="38"/>
      <c r="Q6" s="38"/>
      <c r="R6" s="38"/>
      <c r="S6" s="38"/>
      <c r="T6" s="38"/>
      <c r="U6" s="39"/>
    </row>
    <row r="7" spans="1:21" x14ac:dyDescent="0.4">
      <c r="A7" s="37" t="s">
        <v>4</v>
      </c>
      <c r="B7" s="38"/>
      <c r="C7" s="38"/>
      <c r="D7" s="38"/>
      <c r="E7" s="38"/>
      <c r="F7" s="38"/>
      <c r="G7" s="38"/>
      <c r="H7" s="38"/>
      <c r="I7" s="38"/>
      <c r="J7" s="38"/>
      <c r="K7" s="38"/>
      <c r="L7" s="38"/>
      <c r="M7" s="38"/>
      <c r="N7" s="38"/>
      <c r="O7" s="38"/>
      <c r="P7" s="38"/>
      <c r="Q7" s="38"/>
      <c r="R7" s="38"/>
      <c r="S7" s="38"/>
      <c r="T7" s="38"/>
      <c r="U7" s="39"/>
    </row>
    <row r="8" spans="1:21" x14ac:dyDescent="0.4">
      <c r="A8" s="37" t="s">
        <v>5</v>
      </c>
      <c r="B8" s="38"/>
      <c r="C8" s="38"/>
      <c r="D8" s="38"/>
      <c r="E8" s="38"/>
      <c r="F8" s="38"/>
      <c r="G8" s="38"/>
      <c r="H8" s="38"/>
      <c r="I8" s="38"/>
      <c r="J8" s="38"/>
      <c r="K8" s="38"/>
      <c r="L8" s="38"/>
      <c r="M8" s="38"/>
      <c r="N8" s="38"/>
      <c r="O8" s="38"/>
      <c r="P8" s="38"/>
      <c r="Q8" s="38"/>
      <c r="R8" s="38"/>
      <c r="S8" s="38"/>
      <c r="T8" s="38"/>
      <c r="U8" s="39"/>
    </row>
    <row r="9" spans="1:21" x14ac:dyDescent="0.4">
      <c r="A9" s="37"/>
      <c r="B9" s="38"/>
      <c r="C9" s="38"/>
      <c r="D9" s="38"/>
      <c r="E9" s="38"/>
      <c r="F9" s="38"/>
      <c r="G9" s="38"/>
      <c r="H9" s="38"/>
      <c r="I9" s="38"/>
      <c r="J9" s="38"/>
      <c r="K9" s="38"/>
      <c r="L9" s="38"/>
      <c r="M9" s="38"/>
      <c r="N9" s="38"/>
      <c r="O9" s="38"/>
      <c r="P9" s="38"/>
      <c r="Q9" s="38"/>
      <c r="R9" s="38"/>
      <c r="S9" s="38"/>
      <c r="T9" s="38"/>
      <c r="U9" s="39"/>
    </row>
    <row r="10" spans="1:21" x14ac:dyDescent="0.4">
      <c r="A10" s="37" t="s">
        <v>6</v>
      </c>
      <c r="B10" s="38"/>
      <c r="C10" s="38"/>
      <c r="D10" s="38"/>
      <c r="E10" s="38"/>
      <c r="F10" s="38"/>
      <c r="G10" s="38"/>
      <c r="H10" s="38"/>
      <c r="I10" s="38"/>
      <c r="J10" s="38"/>
      <c r="K10" s="38"/>
      <c r="L10" s="38"/>
      <c r="M10" s="38"/>
      <c r="N10" s="38"/>
      <c r="O10" s="38"/>
      <c r="P10" s="38"/>
      <c r="Q10" s="38"/>
      <c r="R10" s="38"/>
      <c r="S10" s="38"/>
      <c r="T10" s="38"/>
      <c r="U10" s="39"/>
    </row>
    <row r="11" spans="1:21" x14ac:dyDescent="0.4">
      <c r="A11" s="37"/>
      <c r="B11" s="38"/>
      <c r="C11" s="38"/>
      <c r="D11" s="38"/>
      <c r="E11" s="38"/>
      <c r="F11" s="38"/>
      <c r="G11" s="38"/>
      <c r="H11" s="38"/>
      <c r="I11" s="38"/>
      <c r="J11" s="38"/>
      <c r="K11" s="38"/>
      <c r="L11" s="38"/>
      <c r="M11" s="38"/>
      <c r="N11" s="38"/>
      <c r="O11" s="38"/>
      <c r="P11" s="38"/>
      <c r="Q11" s="38"/>
      <c r="R11" s="38"/>
      <c r="S11" s="38"/>
      <c r="T11" s="38"/>
      <c r="U11" s="39"/>
    </row>
    <row r="12" spans="1:21" ht="15" thickBot="1" x14ac:dyDescent="0.45">
      <c r="A12" s="40"/>
      <c r="B12" s="41"/>
      <c r="C12" s="41"/>
      <c r="D12" s="41"/>
      <c r="E12" s="41"/>
      <c r="F12" s="41"/>
      <c r="G12" s="41"/>
      <c r="H12" s="41"/>
      <c r="I12" s="41"/>
      <c r="J12" s="41"/>
      <c r="K12" s="41"/>
      <c r="L12" s="41"/>
      <c r="M12" s="41"/>
      <c r="N12" s="41"/>
      <c r="O12" s="41"/>
      <c r="P12" s="41"/>
      <c r="Q12" s="41"/>
      <c r="R12" s="41"/>
      <c r="S12" s="41"/>
      <c r="T12" s="41"/>
      <c r="U12"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D700-96B3-4620-BD6A-DD7C6A9AC4A0}">
  <dimension ref="B2:B3"/>
  <sheetViews>
    <sheetView showGridLines="0" showRowColHeaders="0" topLeftCell="A3" workbookViewId="0">
      <selection activeCell="H3" sqref="H3"/>
    </sheetView>
  </sheetViews>
  <sheetFormatPr defaultRowHeight="14.6" x14ac:dyDescent="0.4"/>
  <cols>
    <col min="1" max="1" width="5.3828125" customWidth="1"/>
    <col min="2" max="2" width="116.53515625" bestFit="1" customWidth="1"/>
  </cols>
  <sheetData>
    <row r="2" spans="2:2" ht="15.9" x14ac:dyDescent="0.45">
      <c r="B2" s="28" t="s">
        <v>7</v>
      </c>
    </row>
    <row r="3" spans="2:2" ht="380.6" x14ac:dyDescent="0.45">
      <c r="B3" s="24" t="s">
        <v>8</v>
      </c>
    </row>
  </sheetData>
  <sheetProtection sheet="1" objects="1" scenarios="1"/>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9597-B8CE-4098-AA42-2F9351977847}">
  <dimension ref="A2:V24"/>
  <sheetViews>
    <sheetView showGridLines="0" topLeftCell="A11" workbookViewId="0">
      <selection activeCell="B10" sqref="B10"/>
    </sheetView>
  </sheetViews>
  <sheetFormatPr defaultColWidth="174.84375" defaultRowHeight="14.6" x14ac:dyDescent="0.4"/>
  <cols>
    <col min="1" max="1" width="4.15234375" customWidth="1"/>
  </cols>
  <sheetData>
    <row r="2" spans="1:22" ht="23.15" x14ac:dyDescent="0.4">
      <c r="B2" s="25" t="s">
        <v>9</v>
      </c>
    </row>
    <row r="3" spans="1:22" ht="29.15" x14ac:dyDescent="0.4">
      <c r="B3" s="30" t="s">
        <v>10</v>
      </c>
    </row>
    <row r="4" spans="1:22" ht="15.9" x14ac:dyDescent="0.45">
      <c r="B4" s="26" t="s">
        <v>11</v>
      </c>
      <c r="C4" s="22"/>
      <c r="E4" s="22"/>
      <c r="F4" s="22"/>
      <c r="G4" s="22"/>
      <c r="H4" s="22"/>
      <c r="I4" s="22"/>
      <c r="J4" s="22"/>
      <c r="K4" s="22"/>
      <c r="L4" s="22"/>
      <c r="M4" s="22"/>
      <c r="N4" s="22"/>
      <c r="O4" s="22"/>
      <c r="P4" s="22"/>
      <c r="Q4" s="22"/>
      <c r="R4" s="22"/>
      <c r="S4" s="22"/>
      <c r="T4" s="22"/>
      <c r="U4" s="22"/>
      <c r="V4" s="22"/>
    </row>
    <row r="5" spans="1:22" ht="65.25" customHeight="1" x14ac:dyDescent="0.4">
      <c r="B5" s="27" t="s">
        <v>12</v>
      </c>
      <c r="C5" s="22"/>
      <c r="E5" s="22"/>
      <c r="F5" s="22"/>
      <c r="G5" s="22"/>
      <c r="H5" s="22"/>
      <c r="I5" s="22"/>
      <c r="J5" s="22"/>
      <c r="K5" s="22"/>
      <c r="L5" s="22"/>
      <c r="M5" s="22"/>
      <c r="N5" s="22"/>
      <c r="O5" s="22"/>
      <c r="P5" s="22"/>
      <c r="Q5" s="22"/>
      <c r="R5" s="22"/>
      <c r="S5" s="22"/>
      <c r="T5" s="22"/>
      <c r="U5" s="22"/>
      <c r="V5" s="22"/>
    </row>
    <row r="6" spans="1:22" ht="15.9" x14ac:dyDescent="0.45">
      <c r="B6" s="28" t="s">
        <v>13</v>
      </c>
      <c r="C6" s="22"/>
      <c r="E6" s="22"/>
      <c r="F6" s="22"/>
      <c r="G6" s="22"/>
      <c r="H6" s="22"/>
      <c r="I6" s="22"/>
      <c r="J6" s="22"/>
      <c r="K6" s="22"/>
      <c r="L6" s="22"/>
      <c r="M6" s="22"/>
      <c r="N6" s="22"/>
      <c r="O6" s="22"/>
      <c r="P6" s="22"/>
      <c r="Q6" s="22"/>
      <c r="R6" s="22"/>
      <c r="S6" s="22"/>
      <c r="T6" s="22"/>
      <c r="U6" s="22"/>
      <c r="V6" s="22"/>
    </row>
    <row r="7" spans="1:22" ht="56.25" customHeight="1" x14ac:dyDescent="0.4">
      <c r="B7" s="29" t="s">
        <v>14</v>
      </c>
      <c r="C7" s="22"/>
      <c r="E7" s="22"/>
      <c r="F7" s="22"/>
      <c r="G7" s="22"/>
      <c r="H7" s="22"/>
      <c r="I7" s="22"/>
      <c r="J7" s="22"/>
      <c r="K7" s="22"/>
      <c r="L7" s="22"/>
      <c r="M7" s="22"/>
      <c r="N7" s="22"/>
      <c r="O7" s="22"/>
      <c r="P7" s="22"/>
      <c r="Q7" s="22"/>
      <c r="R7" s="22"/>
      <c r="S7" s="22"/>
      <c r="T7" s="22"/>
      <c r="U7" s="22"/>
      <c r="V7" s="22"/>
    </row>
    <row r="8" spans="1:22" x14ac:dyDescent="0.4">
      <c r="B8" s="22"/>
      <c r="C8" s="22"/>
      <c r="D8" s="22"/>
      <c r="E8" s="22"/>
      <c r="F8" s="22"/>
      <c r="G8" s="22"/>
      <c r="H8" s="22"/>
      <c r="I8" s="22"/>
      <c r="J8" s="22"/>
      <c r="K8" s="22"/>
      <c r="L8" s="22"/>
      <c r="M8" s="22"/>
      <c r="N8" s="22"/>
      <c r="O8" s="22"/>
      <c r="P8" s="22"/>
      <c r="Q8" s="22"/>
      <c r="R8" s="22"/>
      <c r="S8" s="22"/>
      <c r="T8" s="22"/>
      <c r="U8" s="22"/>
      <c r="V8" s="22"/>
    </row>
    <row r="9" spans="1:22" x14ac:dyDescent="0.4">
      <c r="B9" s="22"/>
      <c r="C9" s="22"/>
      <c r="D9" s="22"/>
      <c r="E9" s="22"/>
      <c r="F9" s="22"/>
      <c r="G9" s="22"/>
      <c r="H9" s="22"/>
      <c r="I9" s="22"/>
      <c r="J9" s="22"/>
      <c r="K9" s="22"/>
      <c r="L9" s="22"/>
      <c r="M9" s="22"/>
      <c r="N9" s="22"/>
      <c r="O9" s="22"/>
      <c r="P9" s="22"/>
      <c r="Q9" s="22"/>
      <c r="R9" s="22"/>
      <c r="S9" s="22"/>
      <c r="T9" s="22"/>
      <c r="U9" s="22"/>
      <c r="V9" s="22"/>
    </row>
    <row r="10" spans="1:22" x14ac:dyDescent="0.4">
      <c r="A10" s="22"/>
      <c r="B10" s="22"/>
      <c r="C10" s="22"/>
      <c r="D10" s="22"/>
      <c r="E10" s="22"/>
      <c r="F10" s="22"/>
      <c r="G10" s="22"/>
      <c r="H10" s="22"/>
      <c r="I10" s="22"/>
      <c r="J10" s="22"/>
      <c r="K10" s="22"/>
      <c r="L10" s="22"/>
      <c r="M10" s="22"/>
      <c r="N10" s="22"/>
      <c r="O10" s="22"/>
      <c r="P10" s="22"/>
      <c r="Q10" s="22"/>
      <c r="R10" s="22"/>
      <c r="S10" s="22"/>
      <c r="T10" s="22"/>
      <c r="U10" s="22"/>
      <c r="V10" s="22"/>
    </row>
    <row r="11" spans="1:22" x14ac:dyDescent="0.4">
      <c r="A11" s="22"/>
      <c r="B11" s="22"/>
      <c r="C11" s="22"/>
      <c r="D11" s="22"/>
      <c r="E11" s="22"/>
      <c r="F11" s="22"/>
      <c r="G11" s="22"/>
      <c r="H11" s="22"/>
      <c r="I11" s="22"/>
      <c r="J11" s="22"/>
      <c r="K11" s="22"/>
      <c r="L11" s="22"/>
      <c r="M11" s="22"/>
      <c r="N11" s="22"/>
      <c r="O11" s="22"/>
      <c r="P11" s="22"/>
      <c r="Q11" s="22"/>
      <c r="R11" s="22"/>
      <c r="S11" s="22"/>
      <c r="T11" s="22"/>
      <c r="U11" s="22"/>
      <c r="V11" s="22"/>
    </row>
    <row r="12" spans="1:22" x14ac:dyDescent="0.4">
      <c r="A12" s="22"/>
      <c r="B12" s="22"/>
      <c r="C12" s="22"/>
      <c r="D12" s="22"/>
      <c r="E12" s="22"/>
      <c r="F12" s="22"/>
      <c r="G12" s="22"/>
      <c r="H12" s="22"/>
      <c r="I12" s="22"/>
      <c r="J12" s="22"/>
      <c r="K12" s="22"/>
      <c r="L12" s="22"/>
      <c r="M12" s="22"/>
      <c r="N12" s="22"/>
      <c r="O12" s="22"/>
      <c r="P12" s="22"/>
      <c r="Q12" s="22"/>
      <c r="R12" s="22"/>
      <c r="S12" s="22"/>
      <c r="T12" s="22"/>
      <c r="U12" s="22"/>
      <c r="V12" s="22"/>
    </row>
    <row r="13" spans="1:22" x14ac:dyDescent="0.4">
      <c r="A13" s="22"/>
      <c r="B13" s="22"/>
      <c r="C13" s="22"/>
      <c r="D13" s="22"/>
      <c r="E13" s="22"/>
      <c r="F13" s="22"/>
      <c r="G13" s="22"/>
      <c r="H13" s="22"/>
      <c r="I13" s="22"/>
      <c r="J13" s="22"/>
      <c r="K13" s="22"/>
      <c r="L13" s="22"/>
      <c r="M13" s="22"/>
      <c r="N13" s="22"/>
      <c r="O13" s="22"/>
      <c r="P13" s="22"/>
      <c r="Q13" s="22"/>
      <c r="R13" s="22"/>
      <c r="S13" s="22"/>
      <c r="T13" s="22"/>
      <c r="U13" s="22"/>
      <c r="V13" s="22"/>
    </row>
    <row r="14" spans="1:22" x14ac:dyDescent="0.4">
      <c r="A14" s="22"/>
      <c r="B14" s="22"/>
      <c r="C14" s="22"/>
      <c r="D14" s="22"/>
      <c r="E14" s="22"/>
      <c r="F14" s="22"/>
      <c r="G14" s="22"/>
      <c r="H14" s="22"/>
      <c r="I14" s="22"/>
      <c r="J14" s="22"/>
      <c r="K14" s="22"/>
      <c r="L14" s="22"/>
      <c r="M14" s="22"/>
      <c r="N14" s="22"/>
      <c r="O14" s="22"/>
      <c r="P14" s="22"/>
      <c r="Q14" s="22"/>
      <c r="R14" s="22"/>
      <c r="S14" s="22"/>
      <c r="T14" s="22"/>
      <c r="U14" s="22"/>
      <c r="V14" s="22"/>
    </row>
    <row r="15" spans="1:22" x14ac:dyDescent="0.4">
      <c r="A15" s="22"/>
      <c r="B15" s="22"/>
      <c r="C15" s="22"/>
      <c r="D15" s="22"/>
      <c r="E15" s="22"/>
      <c r="F15" s="22"/>
      <c r="G15" s="22"/>
      <c r="H15" s="22"/>
      <c r="I15" s="22"/>
      <c r="J15" s="22"/>
      <c r="K15" s="22"/>
      <c r="L15" s="22"/>
      <c r="M15" s="22"/>
      <c r="N15" s="22"/>
      <c r="O15" s="22"/>
      <c r="P15" s="22"/>
      <c r="Q15" s="22"/>
      <c r="R15" s="22"/>
      <c r="S15" s="22"/>
      <c r="T15" s="22"/>
      <c r="U15" s="22"/>
      <c r="V15" s="22"/>
    </row>
    <row r="16" spans="1:22" x14ac:dyDescent="0.4">
      <c r="A16" s="22"/>
      <c r="B16" s="22"/>
      <c r="C16" s="22"/>
      <c r="D16" s="22"/>
      <c r="E16" s="22"/>
      <c r="F16" s="22"/>
      <c r="G16" s="22"/>
      <c r="H16" s="22"/>
      <c r="I16" s="22"/>
      <c r="J16" s="22"/>
      <c r="K16" s="22"/>
      <c r="L16" s="22"/>
      <c r="M16" s="22"/>
      <c r="N16" s="22"/>
      <c r="O16" s="22"/>
      <c r="P16" s="22"/>
      <c r="Q16" s="22"/>
      <c r="R16" s="22"/>
      <c r="S16" s="22"/>
      <c r="T16" s="22"/>
      <c r="U16" s="22"/>
      <c r="V16" s="22"/>
    </row>
    <row r="17" spans="1:22" x14ac:dyDescent="0.4">
      <c r="A17" s="22"/>
      <c r="B17" s="22"/>
      <c r="C17" s="22"/>
      <c r="D17" s="22"/>
      <c r="E17" s="22"/>
      <c r="F17" s="22"/>
      <c r="G17" s="22"/>
      <c r="H17" s="22"/>
      <c r="I17" s="22"/>
      <c r="J17" s="22"/>
      <c r="K17" s="22"/>
      <c r="L17" s="22"/>
      <c r="M17" s="22"/>
      <c r="N17" s="22"/>
      <c r="O17" s="22"/>
      <c r="P17" s="22"/>
      <c r="Q17" s="22"/>
      <c r="R17" s="22"/>
      <c r="S17" s="22"/>
      <c r="T17" s="22"/>
      <c r="U17" s="22"/>
      <c r="V17" s="22"/>
    </row>
    <row r="18" spans="1:22" x14ac:dyDescent="0.4">
      <c r="A18" s="22"/>
      <c r="B18" s="22"/>
      <c r="C18" s="22"/>
      <c r="D18" s="22"/>
      <c r="E18" s="22"/>
      <c r="F18" s="22"/>
      <c r="G18" s="22"/>
      <c r="H18" s="22"/>
      <c r="I18" s="22"/>
      <c r="J18" s="22"/>
      <c r="K18" s="22"/>
      <c r="L18" s="22"/>
      <c r="M18" s="22"/>
      <c r="N18" s="22"/>
      <c r="O18" s="22"/>
      <c r="P18" s="22"/>
      <c r="Q18" s="22"/>
      <c r="R18" s="22"/>
      <c r="S18" s="22"/>
      <c r="T18" s="22"/>
      <c r="U18" s="22"/>
      <c r="V18" s="22"/>
    </row>
    <row r="19" spans="1:22" x14ac:dyDescent="0.4">
      <c r="A19" s="22"/>
      <c r="B19" s="22"/>
      <c r="C19" s="22"/>
      <c r="D19" s="22"/>
      <c r="E19" s="22"/>
      <c r="F19" s="22"/>
      <c r="G19" s="22"/>
      <c r="H19" s="22"/>
      <c r="I19" s="22"/>
      <c r="J19" s="22"/>
      <c r="K19" s="22"/>
      <c r="L19" s="22"/>
      <c r="M19" s="22"/>
      <c r="N19" s="22"/>
      <c r="O19" s="22"/>
      <c r="P19" s="22"/>
      <c r="Q19" s="22"/>
      <c r="R19" s="22"/>
      <c r="S19" s="22"/>
      <c r="T19" s="22"/>
      <c r="U19" s="22"/>
      <c r="V19" s="22"/>
    </row>
    <row r="20" spans="1:22" x14ac:dyDescent="0.4">
      <c r="A20" s="22"/>
      <c r="B20" s="22"/>
      <c r="C20" s="22"/>
      <c r="D20" s="22"/>
      <c r="E20" s="22"/>
      <c r="F20" s="22"/>
      <c r="G20" s="22"/>
      <c r="H20" s="22"/>
      <c r="I20" s="22"/>
      <c r="J20" s="22"/>
      <c r="K20" s="22"/>
      <c r="L20" s="22"/>
      <c r="M20" s="22"/>
      <c r="N20" s="22"/>
      <c r="O20" s="22"/>
      <c r="P20" s="22"/>
      <c r="Q20" s="22"/>
      <c r="R20" s="22"/>
      <c r="S20" s="22"/>
      <c r="T20" s="22"/>
      <c r="U20" s="22"/>
      <c r="V20" s="22"/>
    </row>
    <row r="21" spans="1:22" x14ac:dyDescent="0.4">
      <c r="A21" s="22"/>
      <c r="B21" s="22"/>
      <c r="C21" s="22"/>
      <c r="D21" s="22"/>
      <c r="E21" s="22"/>
      <c r="F21" s="22"/>
      <c r="G21" s="22"/>
      <c r="H21" s="22"/>
      <c r="I21" s="22"/>
      <c r="J21" s="22"/>
      <c r="K21" s="22"/>
      <c r="L21" s="22"/>
      <c r="M21" s="22"/>
      <c r="N21" s="22"/>
      <c r="O21" s="22"/>
      <c r="P21" s="22"/>
      <c r="Q21" s="22"/>
      <c r="R21" s="22"/>
      <c r="S21" s="22"/>
      <c r="T21" s="22"/>
      <c r="U21" s="22"/>
      <c r="V21" s="22"/>
    </row>
    <row r="22" spans="1:22" x14ac:dyDescent="0.4">
      <c r="A22" s="22"/>
      <c r="B22" s="22"/>
      <c r="C22" s="22"/>
      <c r="D22" s="22"/>
      <c r="E22" s="22"/>
      <c r="F22" s="22"/>
      <c r="G22" s="22"/>
      <c r="H22" s="22"/>
      <c r="I22" s="22"/>
      <c r="J22" s="22"/>
      <c r="K22" s="22"/>
      <c r="L22" s="22"/>
      <c r="M22" s="22"/>
      <c r="N22" s="22"/>
      <c r="O22" s="22"/>
      <c r="P22" s="22"/>
      <c r="Q22" s="22"/>
      <c r="R22" s="22"/>
      <c r="S22" s="22"/>
      <c r="T22" s="22"/>
      <c r="U22" s="22"/>
      <c r="V22" s="22"/>
    </row>
    <row r="23" spans="1:22" x14ac:dyDescent="0.4">
      <c r="A23" s="22"/>
      <c r="B23" s="22"/>
      <c r="C23" s="22"/>
      <c r="D23" s="22"/>
      <c r="E23" s="22"/>
      <c r="F23" s="22"/>
      <c r="G23" s="22"/>
      <c r="H23" s="22"/>
      <c r="I23" s="22"/>
      <c r="J23" s="22"/>
      <c r="K23" s="22"/>
      <c r="L23" s="22"/>
      <c r="M23" s="22"/>
      <c r="N23" s="22"/>
      <c r="O23" s="22"/>
      <c r="P23" s="22"/>
      <c r="Q23" s="22"/>
      <c r="R23" s="22"/>
      <c r="S23" s="22"/>
      <c r="T23" s="22"/>
      <c r="U23" s="22"/>
      <c r="V23" s="22"/>
    </row>
    <row r="24" spans="1:22" x14ac:dyDescent="0.4">
      <c r="A24" s="22"/>
      <c r="B24" s="22"/>
      <c r="C24" s="22"/>
      <c r="D24" s="22"/>
      <c r="E24" s="22"/>
      <c r="F24" s="22"/>
      <c r="G24" s="22"/>
      <c r="H24" s="22"/>
      <c r="I24" s="22"/>
      <c r="J24" s="22"/>
      <c r="K24" s="22"/>
      <c r="L24" s="22"/>
      <c r="M24" s="22"/>
      <c r="N24" s="22"/>
      <c r="O24" s="22"/>
      <c r="P24" s="22"/>
      <c r="Q24" s="22"/>
      <c r="R24" s="22"/>
      <c r="S24" s="22"/>
      <c r="T24" s="22"/>
      <c r="U24" s="22"/>
      <c r="V24" s="22"/>
    </row>
  </sheetData>
  <sheetProtection sheet="1" objects="1" scenarios="1"/>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0"/>
  <sheetViews>
    <sheetView showRowColHeaders="0" topLeftCell="A20" zoomScaleNormal="100" workbookViewId="0">
      <selection activeCell="I13" sqref="I13"/>
    </sheetView>
  </sheetViews>
  <sheetFormatPr defaultColWidth="9.15234375" defaultRowHeight="14.6" x14ac:dyDescent="0.4"/>
  <cols>
    <col min="1" max="1" width="9.15234375" style="3"/>
    <col min="2" max="11" width="10.53515625" style="3" customWidth="1"/>
    <col min="12" max="12" width="14.84375" style="3" customWidth="1"/>
    <col min="13" max="15" width="10.53515625" style="3" customWidth="1"/>
    <col min="16" max="16384" width="9.15234375" style="3"/>
  </cols>
  <sheetData>
    <row r="1" spans="2:15" ht="15" thickBot="1" x14ac:dyDescent="0.45"/>
    <row r="2" spans="2:15" s="2" customFormat="1" ht="20.6" x14ac:dyDescent="0.4">
      <c r="B2" s="10"/>
      <c r="C2" s="11"/>
      <c r="D2" s="11"/>
      <c r="E2" s="82" t="s">
        <v>15</v>
      </c>
      <c r="F2" s="83"/>
      <c r="G2" s="83"/>
      <c r="H2" s="83"/>
      <c r="I2" s="83"/>
      <c r="J2" s="83"/>
      <c r="K2" s="83"/>
      <c r="L2" s="83"/>
      <c r="M2" s="11"/>
      <c r="N2" s="11"/>
      <c r="O2" s="12"/>
    </row>
    <row r="3" spans="2:15" s="2" customFormat="1" ht="20.6" x14ac:dyDescent="0.4">
      <c r="B3" s="13"/>
      <c r="C3" s="14"/>
      <c r="D3" s="14"/>
      <c r="E3" s="84"/>
      <c r="F3" s="84"/>
      <c r="G3" s="84"/>
      <c r="H3" s="84"/>
      <c r="I3" s="84"/>
      <c r="J3" s="84"/>
      <c r="K3" s="84"/>
      <c r="L3" s="84"/>
      <c r="M3" s="14"/>
      <c r="N3" s="14"/>
      <c r="O3" s="15"/>
    </row>
    <row r="4" spans="2:15" ht="15" thickBot="1" x14ac:dyDescent="0.45">
      <c r="B4" s="16"/>
      <c r="C4" s="17"/>
      <c r="D4" s="17"/>
      <c r="E4" s="85"/>
      <c r="F4" s="85"/>
      <c r="G4" s="85"/>
      <c r="H4" s="85"/>
      <c r="I4" s="85"/>
      <c r="J4" s="85"/>
      <c r="K4" s="85"/>
      <c r="L4" s="85"/>
      <c r="M4" s="17"/>
      <c r="N4" s="17"/>
      <c r="O4" s="18"/>
    </row>
    <row r="5" spans="2:15" ht="18.899999999999999" thickBot="1" x14ac:dyDescent="0.45">
      <c r="C5" s="4"/>
      <c r="D5" s="4"/>
      <c r="E5" s="4"/>
      <c r="F5" s="4"/>
      <c r="G5" s="86" t="s">
        <v>16</v>
      </c>
      <c r="H5" s="87"/>
      <c r="I5" s="87"/>
      <c r="J5" s="88"/>
      <c r="K5" s="4"/>
      <c r="L5" s="4"/>
      <c r="M5" s="4"/>
      <c r="N5" s="4"/>
    </row>
    <row r="6" spans="2:15" s="4" customFormat="1" ht="18.45" x14ac:dyDescent="0.4">
      <c r="C6" s="3"/>
      <c r="D6" s="3"/>
      <c r="E6" s="3"/>
      <c r="F6" s="3"/>
      <c r="G6" s="3"/>
      <c r="H6" s="3"/>
      <c r="I6" s="3"/>
      <c r="J6" s="3"/>
      <c r="K6" s="3"/>
      <c r="L6" s="3"/>
      <c r="M6" s="3"/>
      <c r="N6" s="3"/>
    </row>
    <row r="7" spans="2:15" ht="18.45" x14ac:dyDescent="0.4">
      <c r="C7" s="105" t="s">
        <v>17</v>
      </c>
      <c r="D7" s="105"/>
      <c r="E7" s="105"/>
      <c r="F7" s="105"/>
      <c r="G7" s="105"/>
      <c r="H7" s="4"/>
      <c r="I7" s="4"/>
      <c r="J7" s="105" t="s">
        <v>18</v>
      </c>
      <c r="K7" s="105"/>
      <c r="L7" s="105"/>
      <c r="M7" s="105"/>
      <c r="N7" s="105"/>
    </row>
    <row r="8" spans="2:15" s="4" customFormat="1" ht="18.45" x14ac:dyDescent="0.4">
      <c r="C8" s="65" t="s">
        <v>19</v>
      </c>
      <c r="D8" s="66"/>
      <c r="E8" s="67"/>
      <c r="F8" s="69">
        <v>250000</v>
      </c>
      <c r="G8" s="70"/>
      <c r="H8" s="3"/>
      <c r="I8" s="23"/>
      <c r="J8" s="73" t="s">
        <v>20</v>
      </c>
      <c r="K8" s="73"/>
      <c r="L8" s="73"/>
      <c r="M8" s="68">
        <f>M10/F9</f>
        <v>2544.5292620865139</v>
      </c>
      <c r="N8" s="68"/>
    </row>
    <row r="9" spans="2:15" x14ac:dyDescent="0.4">
      <c r="C9" s="65" t="s">
        <v>21</v>
      </c>
      <c r="D9" s="66"/>
      <c r="E9" s="67"/>
      <c r="F9" s="71">
        <v>150</v>
      </c>
      <c r="G9" s="72"/>
      <c r="J9" s="73"/>
      <c r="K9" s="73"/>
      <c r="L9" s="73"/>
      <c r="M9" s="68"/>
      <c r="N9" s="68"/>
    </row>
    <row r="10" spans="2:15" x14ac:dyDescent="0.4">
      <c r="C10" s="65" t="s">
        <v>22</v>
      </c>
      <c r="D10" s="66"/>
      <c r="E10" s="67"/>
      <c r="F10" s="80">
        <v>0.65500000000000003</v>
      </c>
      <c r="G10" s="81"/>
      <c r="J10" s="101" t="s">
        <v>23</v>
      </c>
      <c r="K10" s="101"/>
      <c r="L10" s="101"/>
      <c r="M10" s="68">
        <f>F8/F10</f>
        <v>381679.38931297709</v>
      </c>
      <c r="N10" s="68"/>
    </row>
    <row r="11" spans="2:15" x14ac:dyDescent="0.4">
      <c r="C11" s="77" t="s">
        <v>24</v>
      </c>
      <c r="D11" s="78"/>
      <c r="E11" s="78"/>
      <c r="F11" s="78"/>
      <c r="G11" s="79"/>
    </row>
    <row r="13" spans="2:15" ht="18.45" x14ac:dyDescent="0.4">
      <c r="C13" s="74" t="s">
        <v>25</v>
      </c>
      <c r="D13" s="75"/>
      <c r="E13" s="75"/>
      <c r="F13" s="75"/>
      <c r="G13" s="76"/>
    </row>
    <row r="14" spans="2:15" x14ac:dyDescent="0.4">
      <c r="C14" s="65" t="s">
        <v>26</v>
      </c>
      <c r="D14" s="66"/>
      <c r="E14" s="67"/>
      <c r="F14" s="69">
        <v>34.75</v>
      </c>
      <c r="G14" s="70"/>
    </row>
    <row r="15" spans="2:15" x14ac:dyDescent="0.4">
      <c r="C15" s="101" t="s">
        <v>27</v>
      </c>
      <c r="D15" s="101"/>
      <c r="E15" s="101"/>
      <c r="F15" s="102">
        <v>4</v>
      </c>
      <c r="G15" s="102"/>
    </row>
    <row r="16" spans="2:15" x14ac:dyDescent="0.4">
      <c r="C16" s="101" t="s">
        <v>28</v>
      </c>
      <c r="D16" s="101"/>
      <c r="E16" s="101"/>
      <c r="F16" s="103">
        <v>25</v>
      </c>
      <c r="G16" s="103"/>
    </row>
    <row r="17" spans="2:15" x14ac:dyDescent="0.4">
      <c r="C17" s="101" t="s">
        <v>29</v>
      </c>
      <c r="D17" s="101"/>
      <c r="E17" s="101"/>
      <c r="F17" s="104">
        <v>0.15</v>
      </c>
      <c r="G17" s="104"/>
    </row>
    <row r="18" spans="2:15" x14ac:dyDescent="0.4">
      <c r="C18" s="77" t="s">
        <v>30</v>
      </c>
      <c r="D18" s="78"/>
      <c r="E18" s="78"/>
      <c r="F18" s="78"/>
      <c r="G18" s="79"/>
    </row>
    <row r="19" spans="2:15" ht="15" thickBot="1" x14ac:dyDescent="0.45"/>
    <row r="20" spans="2:15" s="4" customFormat="1" ht="23.6" thickBot="1" x14ac:dyDescent="0.45">
      <c r="B20" s="110" t="s">
        <v>31</v>
      </c>
      <c r="C20" s="111"/>
      <c r="D20" s="111"/>
      <c r="E20" s="111"/>
      <c r="F20" s="111"/>
      <c r="G20" s="111"/>
      <c r="H20" s="111"/>
      <c r="I20" s="111"/>
      <c r="J20" s="111"/>
      <c r="K20" s="111"/>
      <c r="L20" s="111"/>
      <c r="M20" s="111"/>
      <c r="N20" s="111"/>
      <c r="O20" s="112"/>
    </row>
    <row r="21" spans="2:15" s="9" customFormat="1" ht="11.15" thickBot="1" x14ac:dyDescent="0.45"/>
    <row r="22" spans="2:15" s="8" customFormat="1" ht="17.25" customHeight="1" thickBot="1" x14ac:dyDescent="0.45">
      <c r="F22" s="113" t="s">
        <v>32</v>
      </c>
      <c r="G22" s="114"/>
      <c r="H22" s="114"/>
      <c r="I22" s="115" t="str">
        <f>IF(M25&lt;G25,"Enterprise","Reimbursement")</f>
        <v>Enterprise</v>
      </c>
      <c r="J22" s="115"/>
      <c r="K22" s="116"/>
    </row>
    <row r="23" spans="2:15" s="19" customFormat="1" ht="25" customHeight="1" thickBot="1" x14ac:dyDescent="0.45">
      <c r="F23" s="20" t="s">
        <v>33</v>
      </c>
      <c r="G23" s="117">
        <f>IF(M25&lt;G25,G25-M25,M25-G25)</f>
        <v>87245.547073791357</v>
      </c>
      <c r="H23" s="117"/>
      <c r="I23" s="21" t="s">
        <v>34</v>
      </c>
      <c r="J23" s="118">
        <f>IF(M25&lt;G25,(-(M25-G25)/G25),(-(G25-M25)/M25))</f>
        <v>0.34898218829516542</v>
      </c>
      <c r="K23" s="119"/>
    </row>
    <row r="24" spans="2:15" s="9" customFormat="1" ht="11.15" thickBot="1" x14ac:dyDescent="0.45"/>
    <row r="25" spans="2:15" x14ac:dyDescent="0.4">
      <c r="C25" s="89" t="s">
        <v>35</v>
      </c>
      <c r="D25" s="90"/>
      <c r="E25" s="90"/>
      <c r="F25" s="90"/>
      <c r="G25" s="93">
        <f>F8</f>
        <v>250000</v>
      </c>
      <c r="H25" s="94"/>
      <c r="I25" s="97" t="s">
        <v>36</v>
      </c>
      <c r="J25" s="98"/>
      <c r="K25" s="98"/>
      <c r="L25" s="98"/>
      <c r="M25" s="106">
        <f>M28*M29</f>
        <v>162754.45292620864</v>
      </c>
      <c r="N25" s="107"/>
    </row>
    <row r="26" spans="2:15" ht="15" thickBot="1" x14ac:dyDescent="0.45">
      <c r="C26" s="91"/>
      <c r="D26" s="92"/>
      <c r="E26" s="92"/>
      <c r="F26" s="92"/>
      <c r="G26" s="95"/>
      <c r="H26" s="96"/>
      <c r="I26" s="99"/>
      <c r="J26" s="100"/>
      <c r="K26" s="100"/>
      <c r="L26" s="100"/>
      <c r="M26" s="108"/>
      <c r="N26" s="109"/>
    </row>
    <row r="27" spans="2:15" s="6" customFormat="1" ht="15" customHeight="1" thickTop="1" thickBot="1" x14ac:dyDescent="0.45">
      <c r="C27" s="49" t="s">
        <v>37</v>
      </c>
      <c r="D27" s="50"/>
      <c r="E27" s="50"/>
      <c r="F27" s="50"/>
      <c r="G27" s="50"/>
      <c r="H27" s="51"/>
      <c r="I27" s="52" t="s">
        <v>38</v>
      </c>
      <c r="J27" s="53"/>
      <c r="K27" s="53"/>
      <c r="L27" s="53"/>
      <c r="M27" s="53"/>
      <c r="N27" s="54"/>
    </row>
    <row r="28" spans="2:15" s="6" customFormat="1" ht="15" customHeight="1" x14ac:dyDescent="0.4">
      <c r="C28" s="55" t="s">
        <v>39</v>
      </c>
      <c r="D28" s="55"/>
      <c r="E28" s="55"/>
      <c r="F28" s="55"/>
      <c r="G28" s="61">
        <f>M10</f>
        <v>381679.38931297709</v>
      </c>
      <c r="H28" s="61"/>
      <c r="I28" s="55" t="s">
        <v>40</v>
      </c>
      <c r="J28" s="55"/>
      <c r="K28" s="55"/>
      <c r="L28" s="55"/>
      <c r="M28" s="63">
        <f>(F14*(1+F17)+((F9/F16)*F15))</f>
        <v>63.962499999999999</v>
      </c>
      <c r="N28" s="64"/>
    </row>
    <row r="29" spans="2:15" x14ac:dyDescent="0.4">
      <c r="C29" s="60" t="s">
        <v>41</v>
      </c>
      <c r="D29" s="60"/>
      <c r="E29" s="60"/>
      <c r="F29" s="60"/>
      <c r="G29" s="62">
        <f>F10</f>
        <v>0.65500000000000003</v>
      </c>
      <c r="H29" s="62"/>
      <c r="I29" s="60" t="s">
        <v>42</v>
      </c>
      <c r="J29" s="60"/>
      <c r="K29" s="60"/>
      <c r="L29" s="60"/>
      <c r="M29" s="58">
        <f>M8</f>
        <v>2544.5292620865139</v>
      </c>
      <c r="N29" s="59"/>
    </row>
    <row r="30" spans="2:15" x14ac:dyDescent="0.4">
      <c r="I30" s="60" t="s">
        <v>43</v>
      </c>
      <c r="J30" s="60"/>
      <c r="K30" s="60"/>
      <c r="L30" s="60"/>
      <c r="M30" s="56">
        <f>M25/M10</f>
        <v>0.42641666666666667</v>
      </c>
      <c r="N30" s="57"/>
    </row>
  </sheetData>
  <sheetProtection sheet="1" objects="1" scenarios="1"/>
  <mergeCells count="46">
    <mergeCell ref="M25:N26"/>
    <mergeCell ref="B20:O20"/>
    <mergeCell ref="F22:H22"/>
    <mergeCell ref="I22:K22"/>
    <mergeCell ref="G23:H23"/>
    <mergeCell ref="J23:K23"/>
    <mergeCell ref="C18:G18"/>
    <mergeCell ref="E2:L4"/>
    <mergeCell ref="G5:J5"/>
    <mergeCell ref="C25:F26"/>
    <mergeCell ref="G25:H26"/>
    <mergeCell ref="I25:L26"/>
    <mergeCell ref="C15:E15"/>
    <mergeCell ref="F15:G15"/>
    <mergeCell ref="C16:E16"/>
    <mergeCell ref="F16:G16"/>
    <mergeCell ref="C17:E17"/>
    <mergeCell ref="F17:G17"/>
    <mergeCell ref="C7:G7"/>
    <mergeCell ref="J7:N7"/>
    <mergeCell ref="J10:L10"/>
    <mergeCell ref="M10:N10"/>
    <mergeCell ref="C10:E10"/>
    <mergeCell ref="M8:N9"/>
    <mergeCell ref="C14:E14"/>
    <mergeCell ref="F14:G14"/>
    <mergeCell ref="C8:E8"/>
    <mergeCell ref="C9:E9"/>
    <mergeCell ref="F9:G9"/>
    <mergeCell ref="F8:G8"/>
    <mergeCell ref="J8:L9"/>
    <mergeCell ref="C13:G13"/>
    <mergeCell ref="C11:G11"/>
    <mergeCell ref="F10:G10"/>
    <mergeCell ref="C27:H27"/>
    <mergeCell ref="I27:N27"/>
    <mergeCell ref="I28:L28"/>
    <mergeCell ref="M30:N30"/>
    <mergeCell ref="M29:N29"/>
    <mergeCell ref="I30:L30"/>
    <mergeCell ref="I29:L29"/>
    <mergeCell ref="C28:F28"/>
    <mergeCell ref="C29:F29"/>
    <mergeCell ref="G28:H28"/>
    <mergeCell ref="G29:H29"/>
    <mergeCell ref="M28:N28"/>
  </mergeCells>
  <printOptions horizontalCentered="1"/>
  <pageMargins left="0.25" right="0.25" top="0.5" bottom="0.5" header="0.3" footer="0.3"/>
  <pageSetup scale="73"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C9DF-463F-4E8D-8A57-6068918E2458}">
  <sheetPr>
    <pageSetUpPr fitToPage="1"/>
  </sheetPr>
  <dimension ref="B1:O28"/>
  <sheetViews>
    <sheetView showGridLines="0" showRowColHeaders="0" topLeftCell="A17" zoomScaleNormal="100" workbookViewId="0">
      <selection activeCell="H12" sqref="H12"/>
    </sheetView>
  </sheetViews>
  <sheetFormatPr defaultColWidth="9.15234375" defaultRowHeight="14.6" x14ac:dyDescent="0.4"/>
  <cols>
    <col min="1" max="1" width="9.15234375" style="3"/>
    <col min="2" max="11" width="10.53515625" style="3" customWidth="1"/>
    <col min="12" max="12" width="14.84375" style="3" customWidth="1"/>
    <col min="13" max="15" width="10.53515625" style="3" customWidth="1"/>
    <col min="16" max="16384" width="9.15234375" style="3"/>
  </cols>
  <sheetData>
    <row r="1" spans="2:15" ht="15" thickBot="1" x14ac:dyDescent="0.45"/>
    <row r="2" spans="2:15" s="2" customFormat="1" ht="20.6" x14ac:dyDescent="0.4">
      <c r="B2" s="10"/>
      <c r="C2" s="11"/>
      <c r="D2" s="11"/>
      <c r="E2" s="82" t="s">
        <v>15</v>
      </c>
      <c r="F2" s="83"/>
      <c r="G2" s="83"/>
      <c r="H2" s="83"/>
      <c r="I2" s="83"/>
      <c r="J2" s="83"/>
      <c r="K2" s="83"/>
      <c r="L2" s="83"/>
      <c r="M2" s="11"/>
      <c r="N2" s="11"/>
      <c r="O2" s="12"/>
    </row>
    <row r="3" spans="2:15" s="2" customFormat="1" ht="20.6" x14ac:dyDescent="0.4">
      <c r="B3" s="13"/>
      <c r="C3" s="14"/>
      <c r="D3" s="14"/>
      <c r="E3" s="84"/>
      <c r="F3" s="84"/>
      <c r="G3" s="84"/>
      <c r="H3" s="84"/>
      <c r="I3" s="84"/>
      <c r="J3" s="84"/>
      <c r="K3" s="84"/>
      <c r="L3" s="84"/>
      <c r="M3" s="14"/>
      <c r="N3" s="14"/>
      <c r="O3" s="15"/>
    </row>
    <row r="4" spans="2:15" ht="15" thickBot="1" x14ac:dyDescent="0.45">
      <c r="B4" s="16"/>
      <c r="C4" s="17"/>
      <c r="D4" s="17"/>
      <c r="E4" s="85"/>
      <c r="F4" s="85"/>
      <c r="G4" s="85"/>
      <c r="H4" s="85"/>
      <c r="I4" s="85"/>
      <c r="J4" s="85"/>
      <c r="K4" s="85"/>
      <c r="L4" s="85"/>
      <c r="M4" s="17"/>
      <c r="N4" s="17"/>
      <c r="O4" s="18"/>
    </row>
    <row r="5" spans="2:15" s="4" customFormat="1" ht="18.899999999999999" thickBot="1" x14ac:dyDescent="0.45">
      <c r="G5" s="86" t="s">
        <v>16</v>
      </c>
      <c r="H5" s="87"/>
      <c r="I5" s="87"/>
      <c r="J5" s="88"/>
    </row>
    <row r="6" spans="2:15" x14ac:dyDescent="0.4">
      <c r="J6" s="120"/>
      <c r="K6" s="120"/>
      <c r="L6" s="120"/>
      <c r="M6" s="121"/>
      <c r="N6" s="121"/>
    </row>
    <row r="7" spans="2:15" ht="18.45" x14ac:dyDescent="0.4">
      <c r="C7" s="105" t="s">
        <v>25</v>
      </c>
      <c r="D7" s="105"/>
      <c r="E7" s="105"/>
      <c r="F7" s="105"/>
      <c r="G7" s="105"/>
      <c r="J7" s="1"/>
      <c r="K7" s="1"/>
      <c r="L7" s="1"/>
      <c r="M7" s="121"/>
      <c r="N7" s="121"/>
    </row>
    <row r="8" spans="2:15" x14ac:dyDescent="0.4">
      <c r="C8" s="101" t="s">
        <v>44</v>
      </c>
      <c r="D8" s="101"/>
      <c r="E8" s="101"/>
      <c r="F8" s="103">
        <v>1</v>
      </c>
      <c r="G8" s="103"/>
    </row>
    <row r="9" spans="2:15" x14ac:dyDescent="0.4">
      <c r="C9" s="101" t="s">
        <v>39</v>
      </c>
      <c r="D9" s="101"/>
      <c r="E9" s="101"/>
      <c r="F9" s="103">
        <v>150</v>
      </c>
      <c r="G9" s="103"/>
    </row>
    <row r="10" spans="2:15" x14ac:dyDescent="0.4">
      <c r="C10" s="101" t="s">
        <v>41</v>
      </c>
      <c r="D10" s="101"/>
      <c r="E10" s="101"/>
      <c r="F10" s="122">
        <v>0.65500000000000003</v>
      </c>
      <c r="G10" s="122"/>
    </row>
    <row r="11" spans="2:15" x14ac:dyDescent="0.4">
      <c r="C11" s="101" t="s">
        <v>26</v>
      </c>
      <c r="D11" s="101"/>
      <c r="E11" s="101"/>
      <c r="F11" s="102">
        <v>35</v>
      </c>
      <c r="G11" s="102"/>
    </row>
    <row r="12" spans="2:15" x14ac:dyDescent="0.4">
      <c r="C12" s="101" t="s">
        <v>45</v>
      </c>
      <c r="D12" s="101"/>
      <c r="E12" s="101"/>
      <c r="F12" s="102">
        <v>4.5</v>
      </c>
      <c r="G12" s="102"/>
    </row>
    <row r="13" spans="2:15" x14ac:dyDescent="0.4">
      <c r="C13" s="101" t="s">
        <v>28</v>
      </c>
      <c r="D13" s="101"/>
      <c r="E13" s="101"/>
      <c r="F13" s="103">
        <v>25</v>
      </c>
      <c r="G13" s="103"/>
    </row>
    <row r="14" spans="2:15" x14ac:dyDescent="0.4">
      <c r="C14" s="101" t="s">
        <v>29</v>
      </c>
      <c r="D14" s="101"/>
      <c r="E14" s="101"/>
      <c r="F14" s="104">
        <v>0.15</v>
      </c>
      <c r="G14" s="104"/>
    </row>
    <row r="15" spans="2:15" x14ac:dyDescent="0.4">
      <c r="C15" s="77" t="s">
        <v>24</v>
      </c>
      <c r="D15" s="78"/>
      <c r="E15" s="78"/>
      <c r="F15" s="78"/>
      <c r="G15" s="79"/>
    </row>
    <row r="16" spans="2:15" x14ac:dyDescent="0.4">
      <c r="C16" s="77" t="s">
        <v>30</v>
      </c>
      <c r="D16" s="78"/>
      <c r="E16" s="78"/>
      <c r="F16" s="78"/>
      <c r="G16" s="79"/>
      <c r="O16" s="5"/>
    </row>
    <row r="17" spans="2:15" ht="15" thickBot="1" x14ac:dyDescent="0.45"/>
    <row r="18" spans="2:15" s="4" customFormat="1" ht="23.6" thickBot="1" x14ac:dyDescent="0.45">
      <c r="B18" s="110" t="s">
        <v>46</v>
      </c>
      <c r="C18" s="111"/>
      <c r="D18" s="111"/>
      <c r="E18" s="111"/>
      <c r="F18" s="111"/>
      <c r="G18" s="111"/>
      <c r="H18" s="111"/>
      <c r="I18" s="111"/>
      <c r="J18" s="111"/>
      <c r="K18" s="111"/>
      <c r="L18" s="111"/>
      <c r="M18" s="111"/>
      <c r="N18" s="111"/>
      <c r="O18" s="112"/>
    </row>
    <row r="19" spans="2:15" s="9" customFormat="1" ht="11.15" thickBot="1" x14ac:dyDescent="0.45"/>
    <row r="20" spans="2:15" s="8" customFormat="1" ht="17.25" customHeight="1" thickBot="1" x14ac:dyDescent="0.45">
      <c r="F20" s="133" t="s">
        <v>32</v>
      </c>
      <c r="G20" s="134"/>
      <c r="H20" s="134"/>
      <c r="I20" s="135" t="str">
        <f>IF(M23&lt;G23,"Enterprise","Reimbursement")</f>
        <v>Enterprise</v>
      </c>
      <c r="J20" s="135"/>
      <c r="K20" s="136"/>
    </row>
    <row r="21" spans="2:15" s="19" customFormat="1" ht="20.149999999999999" customHeight="1" thickBot="1" x14ac:dyDescent="0.45">
      <c r="F21" s="129" t="s">
        <v>33</v>
      </c>
      <c r="G21" s="130"/>
      <c r="H21" s="31">
        <f>IF(M23&lt;G23,G23-M23,M23-G23)</f>
        <v>31</v>
      </c>
      <c r="I21" s="129" t="s">
        <v>34</v>
      </c>
      <c r="J21" s="130"/>
      <c r="K21" s="32">
        <f>IF(M23&lt;G23,(-(M23-G23)/G23),(-(G23-M23)/M23))</f>
        <v>0.31552162849872772</v>
      </c>
    </row>
    <row r="22" spans="2:15" s="9" customFormat="1" ht="11.15" thickBot="1" x14ac:dyDescent="0.45"/>
    <row r="23" spans="2:15" x14ac:dyDescent="0.4">
      <c r="C23" s="89" t="s">
        <v>35</v>
      </c>
      <c r="D23" s="90"/>
      <c r="E23" s="90"/>
      <c r="F23" s="90"/>
      <c r="G23" s="93">
        <f>F9*F10</f>
        <v>98.25</v>
      </c>
      <c r="H23" s="94"/>
      <c r="I23" s="97" t="s">
        <v>36</v>
      </c>
      <c r="J23" s="98"/>
      <c r="K23" s="98"/>
      <c r="L23" s="98"/>
      <c r="M23" s="106">
        <f>SUM(M26:N28)</f>
        <v>67.25</v>
      </c>
      <c r="N23" s="107"/>
    </row>
    <row r="24" spans="2:15" x14ac:dyDescent="0.4">
      <c r="C24" s="123"/>
      <c r="D24" s="124"/>
      <c r="E24" s="124"/>
      <c r="F24" s="124"/>
      <c r="G24" s="125"/>
      <c r="H24" s="126"/>
      <c r="I24" s="127"/>
      <c r="J24" s="128"/>
      <c r="K24" s="128"/>
      <c r="L24" s="128"/>
      <c r="M24" s="131"/>
      <c r="N24" s="132"/>
    </row>
    <row r="25" spans="2:15" s="7" customFormat="1" ht="18.75" customHeight="1" thickBot="1" x14ac:dyDescent="0.45">
      <c r="C25" s="49" t="s">
        <v>47</v>
      </c>
      <c r="D25" s="50"/>
      <c r="E25" s="50"/>
      <c r="F25" s="50"/>
      <c r="G25" s="50"/>
      <c r="H25" s="51"/>
      <c r="I25" s="52" t="s">
        <v>48</v>
      </c>
      <c r="J25" s="53"/>
      <c r="K25" s="53"/>
      <c r="L25" s="53"/>
      <c r="M25" s="53"/>
      <c r="N25" s="54"/>
    </row>
    <row r="26" spans="2:15" s="6" customFormat="1" ht="15" customHeight="1" x14ac:dyDescent="0.4">
      <c r="C26" s="55" t="s">
        <v>39</v>
      </c>
      <c r="D26" s="55"/>
      <c r="E26" s="55"/>
      <c r="F26" s="55"/>
      <c r="G26" s="139">
        <f>F9</f>
        <v>150</v>
      </c>
      <c r="H26" s="140"/>
      <c r="I26" s="55" t="s">
        <v>49</v>
      </c>
      <c r="J26" s="55"/>
      <c r="K26" s="55"/>
      <c r="L26" s="55"/>
      <c r="M26" s="137">
        <f>F8*F11</f>
        <v>35</v>
      </c>
      <c r="N26" s="138"/>
    </row>
    <row r="27" spans="2:15" s="6" customFormat="1" ht="15" customHeight="1" x14ac:dyDescent="0.4">
      <c r="C27" s="60" t="s">
        <v>41</v>
      </c>
      <c r="D27" s="60"/>
      <c r="E27" s="60"/>
      <c r="F27" s="60"/>
      <c r="G27" s="56">
        <f>F10</f>
        <v>0.65500000000000003</v>
      </c>
      <c r="H27" s="57"/>
      <c r="I27" s="60" t="s">
        <v>50</v>
      </c>
      <c r="J27" s="60"/>
      <c r="K27" s="60"/>
      <c r="L27" s="60"/>
      <c r="M27" s="141">
        <f>M26*F14</f>
        <v>5.25</v>
      </c>
      <c r="N27" s="142"/>
    </row>
    <row r="28" spans="2:15" s="6" customFormat="1" ht="15" customHeight="1" x14ac:dyDescent="0.4">
      <c r="I28" s="60" t="s">
        <v>51</v>
      </c>
      <c r="J28" s="60"/>
      <c r="K28" s="60"/>
      <c r="L28" s="60"/>
      <c r="M28" s="141">
        <f>(F9/F13)*F12</f>
        <v>27</v>
      </c>
      <c r="N28" s="142"/>
    </row>
  </sheetData>
  <sheetProtection sheet="1" objects="1" scenarios="1"/>
  <mergeCells count="43">
    <mergeCell ref="M27:N27"/>
    <mergeCell ref="M28:N28"/>
    <mergeCell ref="I27:L27"/>
    <mergeCell ref="I28:L28"/>
    <mergeCell ref="C27:F27"/>
    <mergeCell ref="G27:H27"/>
    <mergeCell ref="C25:H25"/>
    <mergeCell ref="I25:N25"/>
    <mergeCell ref="M26:N26"/>
    <mergeCell ref="I26:L26"/>
    <mergeCell ref="C26:F26"/>
    <mergeCell ref="G26:H26"/>
    <mergeCell ref="M23:N24"/>
    <mergeCell ref="C12:E12"/>
    <mergeCell ref="F12:G12"/>
    <mergeCell ref="C13:E13"/>
    <mergeCell ref="F13:G13"/>
    <mergeCell ref="C14:E14"/>
    <mergeCell ref="F14:G14"/>
    <mergeCell ref="B18:O18"/>
    <mergeCell ref="F20:H20"/>
    <mergeCell ref="I20:K20"/>
    <mergeCell ref="C11:E11"/>
    <mergeCell ref="F11:G11"/>
    <mergeCell ref="C23:F24"/>
    <mergeCell ref="G23:H24"/>
    <mergeCell ref="I23:L24"/>
    <mergeCell ref="C15:G15"/>
    <mergeCell ref="C16:G16"/>
    <mergeCell ref="F21:G21"/>
    <mergeCell ref="I21:J21"/>
    <mergeCell ref="C8:E8"/>
    <mergeCell ref="F8:G8"/>
    <mergeCell ref="C9:E9"/>
    <mergeCell ref="F9:G9"/>
    <mergeCell ref="C10:E10"/>
    <mergeCell ref="F10:G10"/>
    <mergeCell ref="E2:L4"/>
    <mergeCell ref="G5:J5"/>
    <mergeCell ref="J6:L6"/>
    <mergeCell ref="M6:N6"/>
    <mergeCell ref="M7:N7"/>
    <mergeCell ref="C7:G7"/>
  </mergeCells>
  <printOptions horizontalCentered="1"/>
  <pageMargins left="0.25" right="0.25" top="0.5" bottom="0.5" header="0.3" footer="0.3"/>
  <pageSetup scale="87" orientation="landscape"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2C1FE-A4A2-454A-87FD-7080DAF61A55}">
  <dimension ref="B1:B24"/>
  <sheetViews>
    <sheetView tabSelected="1" workbookViewId="0">
      <selection activeCell="C14" sqref="C14"/>
    </sheetView>
  </sheetViews>
  <sheetFormatPr defaultRowHeight="14.6" x14ac:dyDescent="0.4"/>
  <cols>
    <col min="2" max="2" width="185.84375" customWidth="1"/>
  </cols>
  <sheetData>
    <row r="1" spans="2:2" x14ac:dyDescent="0.4">
      <c r="B1" s="43"/>
    </row>
    <row r="2" spans="2:2" x14ac:dyDescent="0.4">
      <c r="B2" s="43"/>
    </row>
    <row r="3" spans="2:2" x14ac:dyDescent="0.4">
      <c r="B3" s="44" t="s">
        <v>52</v>
      </c>
    </row>
    <row r="4" spans="2:2" x14ac:dyDescent="0.4">
      <c r="B4" s="45" t="s">
        <v>53</v>
      </c>
    </row>
    <row r="5" spans="2:2" ht="29.15" x14ac:dyDescent="0.4">
      <c r="B5" s="46" t="s">
        <v>54</v>
      </c>
    </row>
    <row r="6" spans="2:2" x14ac:dyDescent="0.4">
      <c r="B6" s="47"/>
    </row>
    <row r="7" spans="2:2" x14ac:dyDescent="0.4">
      <c r="B7" s="45" t="s">
        <v>55</v>
      </c>
    </row>
    <row r="8" spans="2:2" x14ac:dyDescent="0.4">
      <c r="B8" s="46" t="s">
        <v>56</v>
      </c>
    </row>
    <row r="9" spans="2:2" x14ac:dyDescent="0.4">
      <c r="B9" s="47"/>
    </row>
    <row r="10" spans="2:2" x14ac:dyDescent="0.4">
      <c r="B10" s="46" t="s">
        <v>57</v>
      </c>
    </row>
    <row r="11" spans="2:2" x14ac:dyDescent="0.4">
      <c r="B11" s="46" t="s">
        <v>58</v>
      </c>
    </row>
    <row r="12" spans="2:2" x14ac:dyDescent="0.4">
      <c r="B12" s="47"/>
    </row>
    <row r="13" spans="2:2" x14ac:dyDescent="0.4">
      <c r="B13" s="45" t="s">
        <v>59</v>
      </c>
    </row>
    <row r="14" spans="2:2" ht="58.3" x14ac:dyDescent="0.4">
      <c r="B14" s="46" t="s">
        <v>60</v>
      </c>
    </row>
    <row r="15" spans="2:2" x14ac:dyDescent="0.4">
      <c r="B15" s="47"/>
    </row>
    <row r="16" spans="2:2" x14ac:dyDescent="0.4">
      <c r="B16" s="45" t="s">
        <v>61</v>
      </c>
    </row>
    <row r="17" spans="2:2" x14ac:dyDescent="0.4">
      <c r="B17" s="48" t="s">
        <v>62</v>
      </c>
    </row>
    <row r="18" spans="2:2" x14ac:dyDescent="0.4">
      <c r="B18" s="43"/>
    </row>
    <row r="19" spans="2:2" x14ac:dyDescent="0.4">
      <c r="B19" s="43"/>
    </row>
    <row r="20" spans="2:2" x14ac:dyDescent="0.4">
      <c r="B20" s="43"/>
    </row>
    <row r="21" spans="2:2" x14ac:dyDescent="0.4">
      <c r="B21" s="43"/>
    </row>
    <row r="22" spans="2:2" x14ac:dyDescent="0.4">
      <c r="B22" s="43"/>
    </row>
    <row r="23" spans="2:2" x14ac:dyDescent="0.4">
      <c r="B23" s="43"/>
    </row>
    <row r="24" spans="2:2" x14ac:dyDescent="0.4">
      <c r="B24" s="4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18170625550845A25F6A68EF1980E2" ma:contentTypeVersion="4" ma:contentTypeDescription="Create a new document." ma:contentTypeScope="" ma:versionID="eb8ff5341cf01acc8fb7413353c55910">
  <xsd:schema xmlns:xsd="http://www.w3.org/2001/XMLSchema" xmlns:xs="http://www.w3.org/2001/XMLSchema" xmlns:p="http://schemas.microsoft.com/office/2006/metadata/properties" xmlns:ns2="3aa78b00-75d7-4432-83b1-bb5d9441c9cf" xmlns:ns3="3a3fa53c-2d13-470c-8091-9096d53c9174" targetNamespace="http://schemas.microsoft.com/office/2006/metadata/properties" ma:root="true" ma:fieldsID="49031c0745e32a136a72d3d51ef9417e" ns2:_="" ns3:_="">
    <xsd:import namespace="3aa78b00-75d7-4432-83b1-bb5d9441c9cf"/>
    <xsd:import namespace="3a3fa53c-2d13-470c-8091-9096d53c91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78b00-75d7-4432-83b1-bb5d9441c9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3fa53c-2d13-470c-8091-9096d53c917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a3fa53c-2d13-470c-8091-9096d53c9174">
      <UserInfo>
        <DisplayName>Paul Harris</DisplayName>
        <AccountId>12</AccountId>
        <AccountType/>
      </UserInfo>
    </SharedWithUsers>
  </documentManagement>
</p:properties>
</file>

<file path=customXml/itemProps1.xml><?xml version="1.0" encoding="utf-8"?>
<ds:datastoreItem xmlns:ds="http://schemas.openxmlformats.org/officeDocument/2006/customXml" ds:itemID="{5BCCBB5D-ABEB-4962-BF00-735168085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78b00-75d7-4432-83b1-bb5d9441c9cf"/>
    <ds:schemaRef ds:uri="3a3fa53c-2d13-470c-8091-9096d53c91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2D4C5B-9D41-428D-B844-5A9E9FB201B8}">
  <ds:schemaRefs>
    <ds:schemaRef ds:uri="http://schemas.microsoft.com/sharepoint/v3/contenttype/forms"/>
  </ds:schemaRefs>
</ds:datastoreItem>
</file>

<file path=customXml/itemProps3.xml><?xml version="1.0" encoding="utf-8"?>
<ds:datastoreItem xmlns:ds="http://schemas.openxmlformats.org/officeDocument/2006/customXml" ds:itemID="{139A24F9-97EE-41EB-9CDF-6237771C167C}">
  <ds:schemaRefs>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3aa78b00-75d7-4432-83b1-bb5d9441c9cf"/>
    <ds:schemaRef ds:uri="http://purl.org/dc/dcmitype/"/>
    <ds:schemaRef ds:uri="http://schemas.microsoft.com/office/infopath/2007/PartnerControls"/>
    <ds:schemaRef ds:uri="3a3fa53c-2d13-470c-8091-9096d53c917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Mileage Reimbursement Alternati</vt:lpstr>
      <vt:lpstr>Confidentiality Statement</vt:lpstr>
      <vt:lpstr>Instructions</vt:lpstr>
      <vt:lpstr>Institution Savings Calculator</vt:lpstr>
      <vt:lpstr>Single Trip Calculator</vt:lpstr>
      <vt:lpstr>Sample Travel Policy1</vt:lpstr>
      <vt:lpstr>'Institution Savings Calculator'!Print_Area</vt:lpstr>
      <vt:lpstr>'Single Trip Calculator'!Print_Area</vt:lpstr>
    </vt:vector>
  </TitlesOfParts>
  <Manager/>
  <Company>Enterprise Holdings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G DeMicco</dc:creator>
  <cp:keywords/>
  <dc:description/>
  <cp:lastModifiedBy>Paul Harris</cp:lastModifiedBy>
  <cp:revision/>
  <dcterms:created xsi:type="dcterms:W3CDTF">2015-07-14T18:56:57Z</dcterms:created>
  <dcterms:modified xsi:type="dcterms:W3CDTF">2023-03-08T00:05:20Z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0x0101008118170625550845A25F6A68EF1980E2</vt:lpwstr>
  </property>
</Properties>
</file>